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4/Q3 2024/Final Version/"/>
    </mc:Choice>
  </mc:AlternateContent>
  <xr:revisionPtr revIDLastSave="14" documentId="8_{63790C19-45FC-497C-9807-1840C2726CD2}" xr6:coauthVersionLast="47" xr6:coauthVersionMax="47" xr10:uidLastSave="{9CC0AF96-A818-490A-8BA7-9C9A25B96EC5}"/>
  <bookViews>
    <workbookView xWindow="-110" yWindow="-110" windowWidth="19420" windowHeight="10420" tabRatio="881" firstSheet="1" activeTab="1" xr2:uid="{00000000-000D-0000-FFFF-FFFF00000000}"/>
  </bookViews>
  <sheets>
    <sheet name="Table 8" sheetId="44" state="hidden" r:id="rId1"/>
    <sheet name="Qtr Electric Master" sheetId="32" r:id="rId2"/>
    <sheet name="Qtr NG Master" sheetId="33" r:id="rId3"/>
    <sheet name="Ap A - Participant Def" sheetId="45" state="hidden" r:id="rId4"/>
    <sheet name="Qtr LMI" sheetId="29" r:id="rId5"/>
    <sheet name="Qtr Business Class" sheetId="30" r:id="rId6"/>
    <sheet name="AP F - Secondary Metrics" sheetId="46" state="hidden" r:id="rId7"/>
    <sheet name="AP G - Transfer" sheetId="47" state="hidden" r:id="rId8"/>
    <sheet name="AP H - CostTest" sheetId="50" state="hidden" r:id="rId9"/>
  </sheets>
  <definedNames>
    <definedName name="_xlnm.Print_Area" localSheetId="6">'AP F - Secondary Metrics'!$B$1:$Q$32</definedName>
    <definedName name="_xlnm.Print_Area" localSheetId="7">'AP G - Transfer'!$A$1:$E$18</definedName>
    <definedName name="_xlnm.Print_Area" localSheetId="8">'AP H - CostTest'!$A$1:$H$65</definedName>
    <definedName name="_xlnm.Print_Area" localSheetId="5">'Qtr Business Class'!$A$1:$K$24</definedName>
    <definedName name="_xlnm.Print_Area" localSheetId="1">'Qtr Electric Master'!$A$1:$L$39</definedName>
    <definedName name="_xlnm.Print_Area" localSheetId="4">'Qtr LMI'!$A$1:$L$27</definedName>
    <definedName name="_xlnm.Print_Area" localSheetId="2">'Qtr NG Master'!$A$1:$L$38</definedName>
    <definedName name="_xlnm.Print_Area" localSheetId="0">'Table 8'!$A$1:$O$14</definedName>
    <definedName name="wrn.CFC._.QUARTER." localSheetId="8" hidden="1">{"CFC COMPARISON",#N/A,FALSE,"CFCCOMP";"CREDIT LETTER",#N/A,FALSE,"CFCCOMP";"DEBT OBLIGATION",#N/A,FALSE,"CFCCOMP";"OFFICERS CERTIFICATE",#N/A,FALSE,"CFCCOMP"}</definedName>
    <definedName name="wrn.CFC._.QUARTER." localSheetId="5" hidden="1">{"CFC COMPARISON",#N/A,FALSE,"CFCCOMP";"CREDIT LETTER",#N/A,FALSE,"CFCCOMP";"DEBT OBLIGATION",#N/A,FALSE,"CFCCOMP";"OFFICERS CERTIFICATE",#N/A,FALSE,"CFCCOMP"}</definedName>
    <definedName name="wrn.CFC._.QUARTER." localSheetId="4"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8" hidden="1">{"COVER",#N/A,FALSE,"COVERPMT";"COMPANY ORDER",#N/A,FALSE,"COVERPMT";"EXHIBIT A",#N/A,FALSE,"COVERPMT"}</definedName>
    <definedName name="wrn.FUEL._.SCHEDULE." localSheetId="5" hidden="1">{"COVER",#N/A,FALSE,"COVERPMT";"COMPANY ORDER",#N/A,FALSE,"COVERPMT";"EXHIBIT A",#N/A,FALSE,"COVERPMT"}</definedName>
    <definedName name="wrn.FUEL._.SCHEDULE." localSheetId="4"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5" hidden="1">'Qtr Business Class'!#REF!</definedName>
    <definedName name="Z_E3A30FBC_675D_4AD8_9B2D_12956792A138_.wvu.Rows" localSheetId="4" hidden="1">'Qtr LMI'!#REF!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47" l="1"/>
  <c r="N1" i="44"/>
  <c r="D16" i="47" l="1"/>
  <c r="C16" i="47"/>
  <c r="G64" i="50" l="1"/>
  <c r="F17" i="46" l="1"/>
  <c r="C17" i="46"/>
  <c r="H10" i="46" l="1"/>
  <c r="H9" i="46"/>
  <c r="H8" i="46"/>
  <c r="H7" i="46"/>
  <c r="G9" i="46"/>
  <c r="G16" i="46" s="1"/>
  <c r="H16" i="46" s="1"/>
  <c r="G8" i="46"/>
  <c r="G15" i="46" s="1"/>
  <c r="H15" i="46" s="1"/>
  <c r="G7" i="46"/>
  <c r="F9" i="46"/>
  <c r="F8" i="46"/>
  <c r="F7" i="46"/>
  <c r="E10" i="46"/>
  <c r="E9" i="46"/>
  <c r="E8" i="46"/>
  <c r="E7" i="46"/>
  <c r="D9" i="46"/>
  <c r="D16" i="46" s="1"/>
  <c r="E16" i="46" s="1"/>
  <c r="D8" i="46"/>
  <c r="D15" i="46" s="1"/>
  <c r="E15" i="46" s="1"/>
  <c r="D7" i="46"/>
  <c r="D14" i="46" s="1"/>
  <c r="E14" i="46" s="1"/>
  <c r="C9" i="46"/>
  <c r="C8" i="46"/>
  <c r="C7" i="46"/>
  <c r="D10" i="46" l="1"/>
  <c r="F10" i="46"/>
  <c r="D17" i="46"/>
  <c r="E17" i="46" s="1"/>
  <c r="G10" i="46"/>
  <c r="G14" i="46"/>
  <c r="C10" i="46"/>
  <c r="H14" i="46" l="1"/>
  <c r="G17" i="46"/>
  <c r="H17" i="46" s="1"/>
  <c r="L8" i="46"/>
  <c r="B3" i="30" l="1"/>
  <c r="B3" i="29"/>
  <c r="B3" i="33"/>
  <c r="B3" i="32"/>
  <c r="O7" i="46" l="1"/>
  <c r="N7" i="46"/>
  <c r="L7" i="46"/>
  <c r="M7" i="46"/>
</calcChain>
</file>

<file path=xl/sharedStrings.xml><?xml version="1.0" encoding="utf-8"?>
<sst xmlns="http://schemas.openxmlformats.org/spreadsheetml/2006/main" count="373" uniqueCount="185">
  <si>
    <t>Residential</t>
  </si>
  <si>
    <t>Multifamily</t>
  </si>
  <si>
    <t>C&amp;I</t>
  </si>
  <si>
    <t>Reported Totals for Utility Administered Programs</t>
  </si>
  <si>
    <t>N/A</t>
  </si>
  <si>
    <r>
      <t>Annual Energy Savings</t>
    </r>
    <r>
      <rPr>
        <vertAlign val="superscript"/>
        <sz val="9"/>
        <color indexed="9"/>
        <rFont val="Calibri"/>
        <family val="2"/>
        <scheme val="minor"/>
      </rPr>
      <t>1</t>
    </r>
  </si>
  <si>
    <t>Annual Target Retail Savings (MWh)</t>
  </si>
  <si>
    <t>Percent of Annual Target</t>
  </si>
  <si>
    <t>Annual Target Retail Savings (Dth)</t>
  </si>
  <si>
    <t>Participation</t>
  </si>
  <si>
    <t>Table 8 -  Benefit-Cost Test Results By Program</t>
  </si>
  <si>
    <t>Initial</t>
  </si>
  <si>
    <t>Final</t>
  </si>
  <si>
    <t>NJCT</t>
  </si>
  <si>
    <t>PCT</t>
  </si>
  <si>
    <t>PACT</t>
  </si>
  <si>
    <t>RIMT</t>
  </si>
  <si>
    <t>TRCT</t>
  </si>
  <si>
    <t>SCT</t>
  </si>
  <si>
    <t>Res Efficient Products</t>
  </si>
  <si>
    <t>Res Existing Homes</t>
  </si>
  <si>
    <t>Res Income Eligible</t>
  </si>
  <si>
    <t>n/a</t>
  </si>
  <si>
    <t>Res Behavioral Energy</t>
  </si>
  <si>
    <t>C&amp;I Small Non-Residential Efficiency</t>
  </si>
  <si>
    <t>C&amp;I Prescriptive</t>
  </si>
  <si>
    <t>C&amp;I Custom</t>
  </si>
  <si>
    <t>C&amp;I Energy Management</t>
  </si>
  <si>
    <t>C&amp;I Engineered Solutions</t>
  </si>
  <si>
    <t>Energy Efficiency and PDR Savings Summary</t>
  </si>
  <si>
    <t xml:space="preserve"> </t>
  </si>
  <si>
    <t>Ex Ante Energy Savings</t>
  </si>
  <si>
    <t>I</t>
  </si>
  <si>
    <t>J</t>
  </si>
  <si>
    <t>K</t>
  </si>
  <si>
    <t>L=K/J</t>
  </si>
  <si>
    <t>M</t>
  </si>
  <si>
    <t>N</t>
  </si>
  <si>
    <t>O</t>
  </si>
  <si>
    <t>P</t>
  </si>
  <si>
    <t>Current Quarter Annual Retail Energy Savings (MWh)</t>
  </si>
  <si>
    <t>Annual Forecasted Retail Energy Savings (MWh)</t>
  </si>
  <si>
    <t>Reported Retail Energy Savings YTD (MWh)</t>
  </si>
  <si>
    <t>YTD % of Annual Energy Savings</t>
  </si>
  <si>
    <t>Current Quarter Wholesale Energy Savings (MWh)</t>
  </si>
  <si>
    <t>Peak Demand Savings YTD (MW)</t>
  </si>
  <si>
    <t>Current Quarter Lifetime Retail Savings (MWh)</t>
  </si>
  <si>
    <t>Lifetime Retail Savings YTD (MWh)</t>
  </si>
  <si>
    <t>Residential Programs</t>
  </si>
  <si>
    <r>
      <t>Sub Program or Category</t>
    </r>
    <r>
      <rPr>
        <b/>
        <vertAlign val="superscript"/>
        <sz val="11"/>
        <color theme="1"/>
        <rFont val="Calibri"/>
        <family val="2"/>
        <scheme val="minor"/>
      </rPr>
      <t>1</t>
    </r>
  </si>
  <si>
    <t>Efficient Products*</t>
  </si>
  <si>
    <t>On line Marketplace</t>
  </si>
  <si>
    <t>Other Efficient Product Subprograms</t>
  </si>
  <si>
    <t>Total Efficient Products</t>
  </si>
  <si>
    <t>Existing Homes</t>
  </si>
  <si>
    <t>Home Performance with Energy Star*</t>
  </si>
  <si>
    <t>Quick Home Energy Check-Up</t>
  </si>
  <si>
    <t>Total Existing Homes</t>
  </si>
  <si>
    <t>Income Eligible</t>
  </si>
  <si>
    <t>Income Eligible Weatherization</t>
  </si>
  <si>
    <t>Home Energy Education &amp; Management</t>
  </si>
  <si>
    <t>Behavioral Energy</t>
  </si>
  <si>
    <t>Total Residential</t>
  </si>
  <si>
    <t>Business Programs</t>
  </si>
  <si>
    <t>Sub-Program</t>
  </si>
  <si>
    <t>C&amp;I Direct Install</t>
  </si>
  <si>
    <t>Direct Install*</t>
  </si>
  <si>
    <t>Energy Solutions for Business</t>
  </si>
  <si>
    <t>Prescriptive</t>
  </si>
  <si>
    <t>Custom*</t>
  </si>
  <si>
    <t>Energy Management</t>
  </si>
  <si>
    <t>Engineered Solutions</t>
  </si>
  <si>
    <t>Total Business</t>
  </si>
  <si>
    <t>Multi-Family*</t>
  </si>
  <si>
    <t>HPwES</t>
  </si>
  <si>
    <t>Direct Install</t>
  </si>
  <si>
    <t>Prescriptive/Custom*</t>
  </si>
  <si>
    <t>Total Multi-Family</t>
  </si>
  <si>
    <t>Other Programs</t>
  </si>
  <si>
    <t>Home Optimization &amp; Peak Demand Reduction</t>
  </si>
  <si>
    <t>Total Other</t>
  </si>
  <si>
    <t>Portfolio Total</t>
  </si>
  <si>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are generally listed as categories for informational purposes only.</t>
    </r>
  </si>
  <si>
    <t>* Denotes a core EE program. Home Performance with Energy Star only includes non-LMI; the comparable program for LMI participants is Comfort Partners, which is jointly administered by the State and Utilities.</t>
  </si>
  <si>
    <t>Current Quarter Annual Retail Energy Savings (DTh)</t>
  </si>
  <si>
    <t>Annual Forecasted Retail Energy Savings (DTh)</t>
  </si>
  <si>
    <t>Reported Retail Energy Savings YTD (DTh)</t>
  </si>
  <si>
    <t>Current Quarter Wholesale Energy Savings (DTh)</t>
  </si>
  <si>
    <t>Peak Demand Savings YTD (DTh)</t>
  </si>
  <si>
    <t>Current Quarter Lifetime Retail Savings (DTh)</t>
  </si>
  <si>
    <t>Lifetime Retail Savings YTD (DTh)</t>
  </si>
  <si>
    <t xml:space="preserve">In Word document only </t>
  </si>
  <si>
    <t>A</t>
  </si>
  <si>
    <t>B</t>
  </si>
  <si>
    <t>C</t>
  </si>
  <si>
    <t>E</t>
  </si>
  <si>
    <t>F</t>
  </si>
  <si>
    <t>G</t>
  </si>
  <si>
    <t>Reported Participation Number YTD</t>
  </si>
  <si>
    <t>Sub Program</t>
  </si>
  <si>
    <t>Incentive Expenditures (Customer Rebates and Low/no-cost financing)</t>
  </si>
  <si>
    <t>D</t>
  </si>
  <si>
    <t>H</t>
  </si>
  <si>
    <t>Reported Incentive Costs YTD ($000)</t>
  </si>
  <si>
    <t>Reported Retail Energy Savings YTD (MWH)</t>
  </si>
  <si>
    <t>LMI</t>
  </si>
  <si>
    <t>Non-LMI or Unverified</t>
  </si>
  <si>
    <t>Multi-Family</t>
  </si>
  <si>
    <t xml:space="preserve">Direct Install </t>
  </si>
  <si>
    <t>1  Income-qualified customers are directed to participate through the Comfort Partners or Moderate Income Weatherization programs.</t>
  </si>
  <si>
    <t>Small Commercial</t>
  </si>
  <si>
    <t>Large Commercial</t>
  </si>
  <si>
    <t>Prescriptive/Custom</t>
  </si>
  <si>
    <t>Peak Demand Reduction</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</si>
  <si>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</si>
  <si>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</si>
  <si>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</si>
  <si>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Retail (MWh)</t>
  </si>
  <si>
    <t>Annual Retail (Dth)</t>
  </si>
  <si>
    <t>Primary Metric Electric (MWh) - 2020/21  TRM</t>
  </si>
  <si>
    <t>Secondary Metric Electric (MWh) 2022 TRM</t>
  </si>
  <si>
    <t>Primary Metric - Gas (Dth) - 2020/21 TRM</t>
  </si>
  <si>
    <t>Secondary Metric - Gas (Dth) - 2022 TRM</t>
  </si>
  <si>
    <t>Annual Savings</t>
  </si>
  <si>
    <t>Lifetime Savings</t>
  </si>
  <si>
    <t>Figure F-1 - Program Year [2022] Portfolio-Level Annual Energy Savings – Primary vs. Secondary Metrics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</si>
  <si>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</si>
  <si>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</si>
  <si>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F-2 - Program Year [2022] Portfolio-Level Lifetime Energy Savings – Primary vs Secondary Metrics</t>
  </si>
  <si>
    <t xml:space="preserve">  </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</si>
  <si>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</si>
  <si>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</si>
  <si>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PSE&amp;G</t>
  </si>
  <si>
    <t>Program</t>
  </si>
  <si>
    <t>Dth held for transfer</t>
  </si>
  <si>
    <t>MWh held for transfer</t>
  </si>
  <si>
    <t>RES Existing Homes</t>
  </si>
  <si>
    <t>RES Multifamily</t>
  </si>
  <si>
    <t>C&amp;I DI Small Non-Res</t>
  </si>
  <si>
    <t>Total</t>
  </si>
  <si>
    <t>Appendix H - Cost Effectiveness Test Details</t>
  </si>
  <si>
    <t>Thousands ($)</t>
  </si>
  <si>
    <t>Business</t>
  </si>
  <si>
    <t>MF</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</si>
  <si>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</si>
  <si>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</si>
  <si>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</si>
  <si>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</si>
  <si>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</si>
  <si>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</si>
  <si>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</si>
  <si>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</si>
  <si>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T&amp;D Costs</t>
  </si>
  <si>
    <t>Total Benefit = 1+2+3+4+5+6+7</t>
  </si>
  <si>
    <t>Lifetime Participant Costs</t>
  </si>
  <si>
    <t>Lifetime Administration Costs</t>
  </si>
  <si>
    <t>Lifetime Program Investment Costs</t>
  </si>
  <si>
    <t>Total Costs (9+10+11)</t>
  </si>
  <si>
    <t>Benefit Cost Ratio = (1+2+3+4+5+6+7)/(8+9+10)</t>
  </si>
  <si>
    <t>Particpant Cost Test (PCT)</t>
  </si>
  <si>
    <t>Lifetime Participant Benefits</t>
  </si>
  <si>
    <t>Lifetime Repayment Benefits</t>
  </si>
  <si>
    <t>Benefit Cost Ratio = (10+11+12)/(8+10)</t>
  </si>
  <si>
    <t>Program Administrator Cost Test (PAC)</t>
  </si>
  <si>
    <t>Benefit Cost ratio = (1+2+3+4+5+6+7)/(9+10+12)</t>
  </si>
  <si>
    <t>Ratepayer Impact Measure Test (RIM)</t>
  </si>
  <si>
    <t>Lifetime utility Revenue Gained</t>
  </si>
  <si>
    <t>Lifetime Utility Cost</t>
  </si>
  <si>
    <t>Benefit Cost ratio = (1+2+3+4+5+6+7+13)/(9+10+12+14)</t>
  </si>
  <si>
    <t>Societal Cost Test (SCT)</t>
  </si>
  <si>
    <t>Avoided Wholesale Volatility Costs</t>
  </si>
  <si>
    <t>Lifetime Avoided Emission Benefit</t>
  </si>
  <si>
    <t>Lifetime Economic Multiplier Benefit</t>
  </si>
  <si>
    <t>Total Benefit = (15+16+17+18+19+20+21+22+23)</t>
  </si>
  <si>
    <t>Total Costs = (24+25+26)</t>
  </si>
  <si>
    <t>Benefit Cost Ratio = (16+17+18+19+20+21+22+23+24)/(24+25+26)</t>
  </si>
  <si>
    <t>New Jersey Cost Test (NJCT)</t>
  </si>
  <si>
    <t>Lifetime Merit Order (DRIPE) Capacity Benefits</t>
  </si>
  <si>
    <t>Lifetime Avoided Ancillary Services Costs</t>
  </si>
  <si>
    <t>Lifetime Non Energy Benefits x 5%</t>
  </si>
  <si>
    <t>Lifetime Low-Income Benefits x 10%</t>
  </si>
  <si>
    <t>Total Benefit = 27+28+29+30+31+32+33+34+35+36</t>
  </si>
  <si>
    <t>Benefit Cost Ratio = (27+28+29+30+31+32+33+34+35+36)/(24+25+26)</t>
  </si>
  <si>
    <t>Net Present Value of Utility Cost Test Net Benefits (Thousands $)</t>
  </si>
  <si>
    <t>NPV = (1+2+3+4+5+6+7) - (9+10+12)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</si>
</sst>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_);_(* \(#,##0.000\);_(* &quot;-&quot;??_);_(@_)"/>
    <numFmt numFmtId="167" formatCode="0.0%"/>
    <numFmt numFmtId="168" formatCode="0.0"/>
    <numFmt numFmtId="169" formatCode="&quot;$&quot;#,##0"/>
  </numFmts>
  <fonts count="27">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sz val="11"/>
      <name val="Calibri"/>
      <family val="2"/>
      <scheme val="minor"/>
    </font>
    <font>
      <vertAlign val="superscript"/>
      <sz val="11"/>
      <name val="Calibri"/>
      <family val="2"/>
      <scheme val="minor"/>
    </font>
    <font>
      <b/>
      <vertAlign val="superscript"/>
      <sz val="11"/>
      <color theme="1"/>
      <name val="Calibri"/>
      <family val="2"/>
      <scheme val="minor"/>
    </font>
    <font>
      <sz val="12"/>
      <color theme="1"/>
      <name val="Calibri"/>
      <family val="2"/>
      <scheme val="minor"/>
    </font>
    <font>
      <sz val="11"/>
      <name val="Arial Black"/>
      <family val="2"/>
    </font>
    <font>
      <b/>
      <sz val="11"/>
      <color theme="0"/>
      <name val="Calibri"/>
      <family val="2"/>
      <scheme val="minor"/>
    </font>
    <font>
      <vertAlign val="superscript"/>
      <sz val="9"/>
      <color indexed="9"/>
      <name val="Calibri"/>
      <family val="2"/>
      <scheme val="minor"/>
    </font>
    <font>
      <b/>
      <sz val="11"/>
      <name val="Calibri "/>
    </font>
    <font>
      <sz val="11"/>
      <color theme="1"/>
      <name val="Arial"/>
      <family val="2"/>
    </font>
    <font>
      <b/>
      <sz val="14"/>
      <color theme="1"/>
      <name val="Arial"/>
      <family val="2"/>
    </font>
    <font>
      <b/>
      <sz val="14"/>
      <name val="Arial"/>
      <family val="2"/>
    </font>
    <font>
      <sz val="11"/>
      <name val="Arial"/>
      <family val="2"/>
    </font>
    <font>
      <vertAlign val="superscript"/>
      <sz val="11"/>
      <color theme="1"/>
      <name val="Arial"/>
      <family val="2"/>
    </font>
    <font>
      <b/>
      <sz val="12"/>
      <color theme="1"/>
      <name val="Calibri"/>
      <family val="2"/>
      <scheme val="minor"/>
    </font>
    <font>
      <b/>
      <sz val="11"/>
      <color indexed="9"/>
      <name val="Calibri"/>
      <family val="2"/>
      <scheme val="minor"/>
    </font>
    <font>
      <b/>
      <sz val="12"/>
      <color theme="1"/>
      <name val="Arial"/>
      <family val="2"/>
    </font>
    <font>
      <sz val="12"/>
      <color theme="1"/>
      <name val="Arial"/>
      <family val="2"/>
    </font>
    <font>
      <sz val="10"/>
      <name val="Tahoma"/>
      <family val="2"/>
    </font>
  </fonts>
  <fills count="12">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1F457D"/>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249977111117893"/>
        <bgColor indexed="64"/>
      </patternFill>
    </fill>
  </fills>
  <borders count="74">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2" fillId="0" borderId="0"/>
    <xf numFmtId="0" fontId="13" fillId="0" borderId="0"/>
    <xf numFmtId="0" fontId="17" fillId="0" borderId="0"/>
    <xf numFmtId="0" fontId="26" fillId="0" borderId="0"/>
    <xf numFmtId="0" fontId="8" fillId="0" borderId="0">
      <alignment vertical="top"/>
    </xf>
    <xf numFmtId="0" fontId="1" fillId="0" borderId="0"/>
  </cellStyleXfs>
  <cellXfs count="471">
    <xf numFmtId="0" fontId="0" fillId="0" borderId="0" xfId="0"/>
    <xf numFmtId="0" fontId="4" fillId="0" borderId="0" xfId="0" applyFont="1"/>
    <xf numFmtId="164" fontId="0" fillId="0" borderId="0" xfId="1" applyNumberFormat="1" applyFont="1"/>
    <xf numFmtId="43" fontId="0" fillId="0" borderId="0" xfId="1" applyFont="1"/>
    <xf numFmtId="0" fontId="5" fillId="0" borderId="0" xfId="0" applyFont="1"/>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164" fontId="0" fillId="0" borderId="19" xfId="1" applyNumberFormat="1" applyFont="1" applyFill="1" applyBorder="1"/>
    <xf numFmtId="164" fontId="0" fillId="0" borderId="19" xfId="1" applyNumberFormat="1" applyFont="1" applyFill="1" applyBorder="1" applyAlignment="1">
      <alignment horizontal="right"/>
    </xf>
    <xf numFmtId="164" fontId="0" fillId="0" borderId="13" xfId="1" applyNumberFormat="1" applyFont="1" applyFill="1" applyBorder="1"/>
    <xf numFmtId="164" fontId="0" fillId="0" borderId="13" xfId="1" applyNumberFormat="1" applyFont="1" applyFill="1" applyBorder="1" applyAlignment="1">
      <alignment horizontal="right"/>
    </xf>
    <xf numFmtId="164" fontId="0" fillId="0" borderId="8" xfId="1" applyNumberFormat="1" applyFont="1" applyFill="1" applyBorder="1" applyAlignment="1">
      <alignment horizontal="right"/>
    </xf>
    <xf numFmtId="0" fontId="3" fillId="3" borderId="24" xfId="0" applyFont="1" applyFill="1" applyBorder="1"/>
    <xf numFmtId="164" fontId="3" fillId="3" borderId="26" xfId="1" applyNumberFormat="1" applyFont="1" applyFill="1" applyBorder="1" applyAlignment="1"/>
    <xf numFmtId="0" fontId="0" fillId="0" borderId="21" xfId="0" applyBorder="1"/>
    <xf numFmtId="0" fontId="3" fillId="3" borderId="10" xfId="0" applyFont="1" applyFill="1" applyBorder="1"/>
    <xf numFmtId="164" fontId="3" fillId="3" borderId="13" xfId="1" applyNumberFormat="1" applyFont="1" applyFill="1" applyBorder="1" applyAlignment="1"/>
    <xf numFmtId="0" fontId="2" fillId="0" borderId="0" xfId="0" applyFont="1"/>
    <xf numFmtId="0" fontId="7" fillId="2" borderId="10" xfId="0" applyFont="1" applyFill="1" applyBorder="1" applyAlignment="1">
      <alignment horizontal="center" vertical="center" wrapText="1"/>
    </xf>
    <xf numFmtId="164" fontId="0" fillId="0" borderId="26" xfId="1" applyNumberFormat="1" applyFont="1" applyFill="1" applyBorder="1"/>
    <xf numFmtId="0" fontId="0" fillId="0" borderId="19" xfId="0" applyBorder="1"/>
    <xf numFmtId="0" fontId="7"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7" xfId="0" applyFill="1" applyBorder="1" applyAlignment="1">
      <alignment vertical="center" wrapText="1"/>
    </xf>
    <xf numFmtId="0" fontId="3" fillId="3" borderId="39" xfId="0" applyFont="1" applyFill="1" applyBorder="1"/>
    <xf numFmtId="164" fontId="3" fillId="3" borderId="41" xfId="1" applyNumberFormat="1" applyFont="1" applyFill="1" applyBorder="1" applyAlignment="1"/>
    <xf numFmtId="0" fontId="9" fillId="0" borderId="0" xfId="0" applyFont="1"/>
    <xf numFmtId="0" fontId="7" fillId="2" borderId="45"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164" fontId="3" fillId="3" borderId="47" xfId="1" applyNumberFormat="1" applyFont="1" applyFill="1" applyBorder="1" applyAlignment="1"/>
    <xf numFmtId="0" fontId="3" fillId="3" borderId="41" xfId="0" applyFont="1" applyFill="1" applyBorder="1"/>
    <xf numFmtId="0" fontId="0" fillId="0" borderId="53" xfId="0" applyBorder="1" applyAlignment="1">
      <alignment horizontal="left" vertical="center" wrapText="1"/>
    </xf>
    <xf numFmtId="164" fontId="0" fillId="0" borderId="0" xfId="1" applyNumberFormat="1" applyFont="1" applyFill="1" applyBorder="1" applyAlignment="1">
      <alignment horizontal="right"/>
    </xf>
    <xf numFmtId="0" fontId="0" fillId="0" borderId="55" xfId="0" applyBorder="1" applyAlignment="1">
      <alignment horizontal="left" vertical="center" wrapText="1"/>
    </xf>
    <xf numFmtId="0" fontId="0" fillId="0" borderId="54" xfId="0" applyBorder="1" applyAlignment="1">
      <alignment horizontal="left" vertical="center" wrapText="1"/>
    </xf>
    <xf numFmtId="164" fontId="3" fillId="3" borderId="11" xfId="1" applyNumberFormat="1" applyFont="1" applyFill="1" applyBorder="1" applyAlignment="1"/>
    <xf numFmtId="164" fontId="0" fillId="0" borderId="20" xfId="1" applyNumberFormat="1" applyFont="1" applyFill="1" applyBorder="1" applyAlignment="1">
      <alignment horizontal="right"/>
    </xf>
    <xf numFmtId="0" fontId="0" fillId="0" borderId="5" xfId="0" applyBorder="1" applyAlignment="1">
      <alignment horizontal="left" vertical="center" wrapText="1"/>
    </xf>
    <xf numFmtId="0" fontId="0" fillId="0" borderId="2" xfId="0" applyBorder="1" applyAlignment="1">
      <alignment horizontal="left" vertical="center" wrapText="1"/>
    </xf>
    <xf numFmtId="0" fontId="3" fillId="3" borderId="61" xfId="0" applyFont="1" applyFill="1" applyBorder="1"/>
    <xf numFmtId="164" fontId="0" fillId="0" borderId="1" xfId="1" applyNumberFormat="1" applyFont="1" applyFill="1" applyBorder="1"/>
    <xf numFmtId="164" fontId="0" fillId="0" borderId="30" xfId="1" applyNumberFormat="1" applyFont="1" applyFill="1" applyBorder="1"/>
    <xf numFmtId="0" fontId="3" fillId="3" borderId="56" xfId="0" applyFont="1" applyFill="1" applyBorder="1"/>
    <xf numFmtId="0" fontId="0" fillId="2" borderId="60" xfId="0" applyFill="1" applyBorder="1" applyAlignment="1">
      <alignment vertical="center" wrapText="1"/>
    </xf>
    <xf numFmtId="0" fontId="0" fillId="2" borderId="9" xfId="0" applyFill="1" applyBorder="1" applyAlignment="1">
      <alignment vertical="center" wrapText="1"/>
    </xf>
    <xf numFmtId="164" fontId="3" fillId="3" borderId="46" xfId="1" applyNumberFormat="1" applyFont="1" applyFill="1" applyBorder="1" applyAlignment="1"/>
    <xf numFmtId="164" fontId="3" fillId="3" borderId="62" xfId="1" applyNumberFormat="1" applyFont="1" applyFill="1" applyBorder="1" applyAlignment="1"/>
    <xf numFmtId="0" fontId="3" fillId="3" borderId="49" xfId="0" applyFont="1" applyFill="1" applyBorder="1"/>
    <xf numFmtId="0" fontId="3" fillId="3" borderId="51" xfId="0" applyFont="1" applyFill="1" applyBorder="1"/>
    <xf numFmtId="0" fontId="0" fillId="0" borderId="49" xfId="0" applyBorder="1" applyAlignment="1">
      <alignment horizontal="left" vertical="center" wrapText="1"/>
    </xf>
    <xf numFmtId="0" fontId="0" fillId="2" borderId="36" xfId="0" applyFill="1" applyBorder="1" applyAlignment="1">
      <alignment vertical="center" wrapText="1"/>
    </xf>
    <xf numFmtId="0" fontId="0" fillId="2" borderId="63" xfId="0" applyFill="1" applyBorder="1" applyAlignment="1">
      <alignment vertical="center" wrapText="1"/>
    </xf>
    <xf numFmtId="0" fontId="3" fillId="3" borderId="26" xfId="0" applyFont="1" applyFill="1" applyBorder="1"/>
    <xf numFmtId="0" fontId="0" fillId="4" borderId="57" xfId="0" applyFill="1" applyBorder="1" applyAlignment="1">
      <alignment horizontal="left" vertical="center" wrapText="1"/>
    </xf>
    <xf numFmtId="0" fontId="0" fillId="4" borderId="32" xfId="0" applyFill="1" applyBorder="1" applyAlignment="1">
      <alignment horizontal="left" vertical="center" wrapText="1"/>
    </xf>
    <xf numFmtId="0" fontId="0" fillId="4" borderId="12" xfId="0" applyFill="1" applyBorder="1" applyAlignment="1">
      <alignment horizontal="left" vertical="center" wrapText="1"/>
    </xf>
    <xf numFmtId="0" fontId="6" fillId="2" borderId="2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67"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3" fillId="3" borderId="47" xfId="0" applyFont="1" applyFill="1" applyBorder="1"/>
    <xf numFmtId="0" fontId="0" fillId="2" borderId="37" xfId="0" applyFill="1" applyBorder="1" applyAlignment="1">
      <alignment vertical="center" wrapText="1"/>
    </xf>
    <xf numFmtId="0" fontId="0" fillId="2" borderId="68" xfId="0" applyFill="1" applyBorder="1" applyAlignment="1">
      <alignment vertical="center" wrapText="1"/>
    </xf>
    <xf numFmtId="0" fontId="7" fillId="6" borderId="22" xfId="0" applyFont="1" applyFill="1" applyBorder="1" applyAlignment="1">
      <alignment horizontal="center" vertical="center" wrapText="1"/>
    </xf>
    <xf numFmtId="0" fontId="7" fillId="6" borderId="67" xfId="0" applyFont="1" applyFill="1" applyBorder="1" applyAlignment="1">
      <alignment horizontal="center" vertical="center" wrapText="1"/>
    </xf>
    <xf numFmtId="0" fontId="0" fillId="4" borderId="66" xfId="0" applyFill="1" applyBorder="1" applyAlignment="1">
      <alignment horizontal="left" vertical="center" wrapText="1"/>
    </xf>
    <xf numFmtId="0" fontId="0" fillId="4" borderId="44" xfId="0" applyFill="1" applyBorder="1" applyAlignment="1">
      <alignment horizontal="left" vertical="center" wrapText="1"/>
    </xf>
    <xf numFmtId="0" fontId="3" fillId="3" borderId="63" xfId="0" applyFont="1" applyFill="1" applyBorder="1" applyAlignment="1">
      <alignment horizontal="center" vertical="center" wrapText="1"/>
    </xf>
    <xf numFmtId="0" fontId="6" fillId="6" borderId="58" xfId="0" applyFont="1" applyFill="1" applyBorder="1" applyAlignment="1">
      <alignment horizontal="center" vertical="center" wrapText="1"/>
    </xf>
    <xf numFmtId="0" fontId="6" fillId="6" borderId="56" xfId="0" applyFont="1" applyFill="1" applyBorder="1" applyAlignment="1">
      <alignment horizontal="center" vertical="center" wrapText="1"/>
    </xf>
    <xf numFmtId="0" fontId="0" fillId="0" borderId="14" xfId="0" applyBorder="1" applyAlignment="1">
      <alignment vertical="center" wrapText="1"/>
    </xf>
    <xf numFmtId="164" fontId="0" fillId="0" borderId="7" xfId="1" applyNumberFormat="1" applyFont="1" applyFill="1" applyBorder="1" applyAlignment="1">
      <alignment horizontal="right"/>
    </xf>
    <xf numFmtId="164" fontId="0" fillId="0" borderId="11" xfId="1" applyNumberFormat="1" applyFont="1" applyFill="1" applyBorder="1"/>
    <xf numFmtId="0" fontId="0" fillId="0" borderId="58" xfId="0" applyBorder="1" applyAlignment="1">
      <alignment horizontal="left" vertical="center" wrapText="1"/>
    </xf>
    <xf numFmtId="164" fontId="0" fillId="7" borderId="43" xfId="1" applyNumberFormat="1" applyFont="1" applyFill="1" applyBorder="1"/>
    <xf numFmtId="164" fontId="0" fillId="0" borderId="15" xfId="1" applyNumberFormat="1" applyFont="1" applyFill="1" applyBorder="1"/>
    <xf numFmtId="164" fontId="0" fillId="0" borderId="43" xfId="1" applyNumberFormat="1" applyFont="1" applyFill="1" applyBorder="1"/>
    <xf numFmtId="0" fontId="0" fillId="5" borderId="6" xfId="0" applyFill="1" applyBorder="1" applyAlignment="1">
      <alignment vertical="center"/>
    </xf>
    <xf numFmtId="164" fontId="0" fillId="5" borderId="42" xfId="1" applyNumberFormat="1" applyFont="1" applyFill="1" applyBorder="1"/>
    <xf numFmtId="0" fontId="0" fillId="5" borderId="36" xfId="0" applyFill="1" applyBorder="1" applyAlignment="1">
      <alignment vertical="center"/>
    </xf>
    <xf numFmtId="0" fontId="0" fillId="5" borderId="63" xfId="0" applyFill="1" applyBorder="1" applyAlignment="1">
      <alignment vertical="center"/>
    </xf>
    <xf numFmtId="0" fontId="0" fillId="5" borderId="7" xfId="0" applyFill="1" applyBorder="1" applyAlignment="1">
      <alignment vertical="center"/>
    </xf>
    <xf numFmtId="0" fontId="0" fillId="5" borderId="10" xfId="0" applyFill="1" applyBorder="1" applyAlignment="1">
      <alignment vertical="center"/>
    </xf>
    <xf numFmtId="0" fontId="0" fillId="5" borderId="11" xfId="0" applyFill="1" applyBorder="1" applyAlignment="1">
      <alignment vertical="center"/>
    </xf>
    <xf numFmtId="0" fontId="6" fillId="6" borderId="61" xfId="0" applyFont="1" applyFill="1" applyBorder="1" applyAlignment="1">
      <alignment horizontal="center" vertical="center" wrapText="1"/>
    </xf>
    <xf numFmtId="0" fontId="6" fillId="6" borderId="1" xfId="0" applyFont="1" applyFill="1" applyBorder="1" applyAlignment="1">
      <alignment horizontal="center" vertical="center" wrapText="1"/>
    </xf>
    <xf numFmtId="164" fontId="0" fillId="0" borderId="27" xfId="1" applyNumberFormat="1" applyFont="1" applyFill="1" applyBorder="1" applyAlignment="1">
      <alignment horizontal="right"/>
    </xf>
    <xf numFmtId="0" fontId="6" fillId="6" borderId="43" xfId="0" applyFont="1" applyFill="1" applyBorder="1" applyAlignment="1">
      <alignment horizontal="center" vertical="center" wrapText="1"/>
    </xf>
    <xf numFmtId="0" fontId="6" fillId="6" borderId="62" xfId="0" applyFont="1" applyFill="1" applyBorder="1" applyAlignment="1">
      <alignment horizontal="center" vertical="center" wrapText="1"/>
    </xf>
    <xf numFmtId="0" fontId="7" fillId="2" borderId="7" xfId="0" applyFont="1" applyFill="1" applyBorder="1" applyAlignment="1">
      <alignment horizontal="center" vertical="center" wrapText="1"/>
    </xf>
    <xf numFmtId="164" fontId="7" fillId="2" borderId="13" xfId="1" applyNumberFormat="1" applyFont="1" applyFill="1" applyBorder="1" applyAlignment="1">
      <alignment horizontal="center" vertical="center" wrapText="1"/>
    </xf>
    <xf numFmtId="164" fontId="0" fillId="0" borderId="44" xfId="1" applyNumberFormat="1" applyFont="1" applyFill="1" applyBorder="1" applyAlignment="1">
      <alignment horizontal="right"/>
    </xf>
    <xf numFmtId="164" fontId="0" fillId="5" borderId="52" xfId="1" applyNumberFormat="1" applyFont="1" applyFill="1" applyBorder="1" applyAlignment="1">
      <alignment vertical="center"/>
    </xf>
    <xf numFmtId="164" fontId="0" fillId="0" borderId="28" xfId="1" applyNumberFormat="1" applyFont="1" applyBorder="1" applyAlignment="1">
      <alignment vertical="center"/>
    </xf>
    <xf numFmtId="164" fontId="0" fillId="5" borderId="19" xfId="1" applyNumberFormat="1" applyFont="1" applyFill="1" applyBorder="1" applyAlignment="1">
      <alignment vertical="center"/>
    </xf>
    <xf numFmtId="164" fontId="0" fillId="0" borderId="29" xfId="1" applyNumberFormat="1" applyFont="1" applyFill="1" applyBorder="1" applyAlignment="1">
      <alignment horizontal="right"/>
    </xf>
    <xf numFmtId="164" fontId="0" fillId="5" borderId="19" xfId="1" applyNumberFormat="1" applyFont="1" applyFill="1" applyBorder="1" applyAlignment="1">
      <alignment horizontal="right"/>
    </xf>
    <xf numFmtId="164" fontId="0" fillId="7" borderId="58" xfId="1" applyNumberFormat="1" applyFont="1" applyFill="1" applyBorder="1" applyAlignment="1">
      <alignment vertical="center"/>
    </xf>
    <xf numFmtId="164" fontId="0" fillId="7" borderId="17" xfId="1" applyNumberFormat="1" applyFont="1" applyFill="1" applyBorder="1" applyAlignment="1">
      <alignment vertical="center"/>
    </xf>
    <xf numFmtId="164" fontId="0" fillId="7" borderId="0" xfId="1" applyNumberFormat="1" applyFont="1" applyFill="1" applyBorder="1" applyAlignment="1">
      <alignment horizontal="right"/>
    </xf>
    <xf numFmtId="164" fontId="0" fillId="7" borderId="17" xfId="1" applyNumberFormat="1" applyFont="1" applyFill="1" applyBorder="1" applyAlignment="1">
      <alignment horizontal="right"/>
    </xf>
    <xf numFmtId="164" fontId="0" fillId="0" borderId="61" xfId="1" applyNumberFormat="1" applyFont="1" applyBorder="1" applyAlignment="1">
      <alignment vertical="center"/>
    </xf>
    <xf numFmtId="164" fontId="0" fillId="0" borderId="52" xfId="1" applyNumberFormat="1" applyFont="1" applyBorder="1" applyAlignment="1">
      <alignment vertical="center"/>
    </xf>
    <xf numFmtId="164" fontId="0" fillId="0" borderId="52" xfId="1" applyNumberFormat="1" applyFont="1" applyFill="1" applyBorder="1" applyAlignment="1">
      <alignment horizontal="right"/>
    </xf>
    <xf numFmtId="164" fontId="0" fillId="0" borderId="69" xfId="1" applyNumberFormat="1" applyFont="1" applyBorder="1" applyAlignment="1">
      <alignment vertical="center"/>
    </xf>
    <xf numFmtId="164" fontId="0" fillId="0" borderId="13" xfId="1" applyNumberFormat="1" applyFont="1" applyBorder="1" applyAlignment="1">
      <alignment vertical="center"/>
    </xf>
    <xf numFmtId="164" fontId="0" fillId="0" borderId="66" xfId="1" applyNumberFormat="1" applyFont="1" applyFill="1" applyBorder="1" applyAlignment="1">
      <alignment horizontal="right"/>
    </xf>
    <xf numFmtId="164" fontId="0" fillId="0" borderId="0" xfId="1" applyNumberFormat="1" applyFont="1" applyBorder="1" applyAlignment="1">
      <alignment vertical="center"/>
    </xf>
    <xf numFmtId="164" fontId="0" fillId="0" borderId="2" xfId="1" applyNumberFormat="1" applyFont="1" applyBorder="1" applyAlignment="1">
      <alignment vertical="center"/>
    </xf>
    <xf numFmtId="164" fontId="0" fillId="0" borderId="23" xfId="1" applyNumberFormat="1" applyFont="1" applyBorder="1" applyAlignment="1">
      <alignment vertical="center"/>
    </xf>
    <xf numFmtId="164" fontId="3" fillId="3" borderId="56" xfId="1" applyNumberFormat="1" applyFont="1" applyFill="1" applyBorder="1"/>
    <xf numFmtId="164" fontId="3" fillId="3" borderId="41" xfId="1" applyNumberFormat="1" applyFont="1" applyFill="1" applyBorder="1"/>
    <xf numFmtId="164" fontId="0" fillId="2" borderId="60" xfId="1" applyNumberFormat="1" applyFont="1" applyFill="1" applyBorder="1" applyAlignment="1">
      <alignment vertical="center" wrapText="1"/>
    </xf>
    <xf numFmtId="164" fontId="0" fillId="2" borderId="8" xfId="1" applyNumberFormat="1" applyFont="1" applyFill="1" applyBorder="1" applyAlignment="1">
      <alignment vertical="center" wrapText="1"/>
    </xf>
    <xf numFmtId="164" fontId="0" fillId="2" borderId="64" xfId="1" applyNumberFormat="1" applyFont="1" applyFill="1" applyBorder="1" applyAlignment="1">
      <alignment vertical="center" wrapText="1"/>
    </xf>
    <xf numFmtId="164" fontId="0" fillId="2" borderId="9" xfId="1" applyNumberFormat="1" applyFont="1" applyFill="1" applyBorder="1" applyAlignment="1">
      <alignment vertical="center" wrapText="1"/>
    </xf>
    <xf numFmtId="164" fontId="0" fillId="0" borderId="45" xfId="1" applyNumberFormat="1" applyFont="1" applyBorder="1" applyAlignment="1">
      <alignment vertical="center"/>
    </xf>
    <xf numFmtId="164" fontId="0" fillId="0" borderId="8" xfId="1" applyNumberFormat="1" applyFont="1" applyBorder="1" applyAlignment="1">
      <alignment vertical="center"/>
    </xf>
    <xf numFmtId="164" fontId="0" fillId="0" borderId="25" xfId="1" applyNumberFormat="1" applyFont="1" applyBorder="1" applyAlignment="1">
      <alignment vertical="center"/>
    </xf>
    <xf numFmtId="164" fontId="0" fillId="0" borderId="26" xfId="1" applyNumberFormat="1" applyFont="1" applyBorder="1" applyAlignment="1">
      <alignment vertical="center"/>
    </xf>
    <xf numFmtId="164" fontId="0" fillId="0" borderId="26" xfId="1" applyNumberFormat="1" applyFont="1" applyFill="1" applyBorder="1" applyAlignment="1">
      <alignment horizontal="right"/>
    </xf>
    <xf numFmtId="164" fontId="0" fillId="0" borderId="35" xfId="1" applyNumberFormat="1" applyFont="1" applyBorder="1" applyAlignment="1">
      <alignment vertical="center"/>
    </xf>
    <xf numFmtId="164" fontId="0" fillId="0" borderId="19" xfId="1" applyNumberFormat="1" applyFont="1" applyBorder="1" applyAlignment="1">
      <alignment vertical="center"/>
    </xf>
    <xf numFmtId="164" fontId="0" fillId="0" borderId="12" xfId="1" applyNumberFormat="1" applyFont="1" applyBorder="1" applyAlignment="1">
      <alignment vertical="center"/>
    </xf>
    <xf numFmtId="164" fontId="3" fillId="3" borderId="39" xfId="1" applyNumberFormat="1" applyFont="1" applyFill="1" applyBorder="1"/>
    <xf numFmtId="164" fontId="0" fillId="2" borderId="36" xfId="1" applyNumberFormat="1" applyFont="1" applyFill="1" applyBorder="1" applyAlignment="1">
      <alignment vertical="center" wrapText="1"/>
    </xf>
    <xf numFmtId="164" fontId="0" fillId="2" borderId="52" xfId="1" applyNumberFormat="1" applyFont="1" applyFill="1" applyBorder="1" applyAlignment="1">
      <alignment vertical="center" wrapText="1"/>
    </xf>
    <xf numFmtId="164" fontId="0" fillId="2" borderId="63" xfId="1" applyNumberFormat="1" applyFont="1" applyFill="1" applyBorder="1" applyAlignment="1">
      <alignment vertical="center" wrapText="1"/>
    </xf>
    <xf numFmtId="164" fontId="0" fillId="5" borderId="6" xfId="1" applyNumberFormat="1" applyFont="1" applyFill="1" applyBorder="1" applyAlignment="1">
      <alignment vertical="center"/>
    </xf>
    <xf numFmtId="164" fontId="0" fillId="5" borderId="8" xfId="1" applyNumberFormat="1" applyFont="1" applyFill="1" applyBorder="1" applyAlignment="1">
      <alignment vertical="center"/>
    </xf>
    <xf numFmtId="164" fontId="0" fillId="5" borderId="8" xfId="1" applyNumberFormat="1" applyFont="1" applyFill="1" applyBorder="1" applyAlignment="1">
      <alignment horizontal="right"/>
    </xf>
    <xf numFmtId="164" fontId="0" fillId="5" borderId="8" xfId="1" applyNumberFormat="1" applyFont="1" applyFill="1" applyBorder="1"/>
    <xf numFmtId="164" fontId="0" fillId="0" borderId="24" xfId="1" applyNumberFormat="1" applyFont="1" applyBorder="1" applyAlignment="1">
      <alignment vertical="center"/>
    </xf>
    <xf numFmtId="164" fontId="0" fillId="5" borderId="21" xfId="1" applyNumberFormat="1" applyFont="1" applyFill="1" applyBorder="1" applyAlignment="1">
      <alignment vertical="center"/>
    </xf>
    <xf numFmtId="164" fontId="0" fillId="5" borderId="19" xfId="1" applyNumberFormat="1" applyFont="1" applyFill="1" applyBorder="1"/>
    <xf numFmtId="164" fontId="0" fillId="5" borderId="39" xfId="1" applyNumberFormat="1" applyFont="1" applyFill="1" applyBorder="1" applyAlignment="1">
      <alignment vertical="center"/>
    </xf>
    <xf numFmtId="164" fontId="0" fillId="5" borderId="41" xfId="1" applyNumberFormat="1" applyFont="1" applyFill="1" applyBorder="1" applyAlignment="1">
      <alignment vertical="center"/>
    </xf>
    <xf numFmtId="164" fontId="0" fillId="5" borderId="41" xfId="1" applyNumberFormat="1" applyFont="1" applyFill="1" applyBorder="1" applyAlignment="1">
      <alignment horizontal="right"/>
    </xf>
    <xf numFmtId="164" fontId="0" fillId="5" borderId="41" xfId="1" applyNumberFormat="1" applyFont="1" applyFill="1" applyBorder="1"/>
    <xf numFmtId="164" fontId="3" fillId="3" borderId="24" xfId="1" applyNumberFormat="1" applyFont="1" applyFill="1" applyBorder="1"/>
    <xf numFmtId="164" fontId="3" fillId="3" borderId="26" xfId="1" applyNumberFormat="1" applyFont="1" applyFill="1" applyBorder="1"/>
    <xf numFmtId="164" fontId="3" fillId="3" borderId="10" xfId="1" applyNumberFormat="1" applyFont="1" applyFill="1" applyBorder="1"/>
    <xf numFmtId="164" fontId="3" fillId="3" borderId="13" xfId="1" applyNumberFormat="1" applyFont="1" applyFill="1" applyBorder="1"/>
    <xf numFmtId="164" fontId="0" fillId="2" borderId="6" xfId="1" applyNumberFormat="1" applyFont="1" applyFill="1" applyBorder="1" applyAlignment="1">
      <alignment vertical="center" wrapText="1"/>
    </xf>
    <xf numFmtId="164" fontId="0" fillId="2" borderId="7" xfId="1" applyNumberFormat="1" applyFont="1" applyFill="1" applyBorder="1" applyAlignment="1">
      <alignment vertical="center" wrapText="1"/>
    </xf>
    <xf numFmtId="166" fontId="0" fillId="0" borderId="52" xfId="1" applyNumberFormat="1" applyFont="1" applyFill="1" applyBorder="1"/>
    <xf numFmtId="164" fontId="0" fillId="0" borderId="23" xfId="1" applyNumberFormat="1" applyFont="1" applyFill="1" applyBorder="1" applyAlignment="1">
      <alignment horizontal="right"/>
    </xf>
    <xf numFmtId="164" fontId="0" fillId="0" borderId="4" xfId="1" applyNumberFormat="1" applyFont="1" applyBorder="1" applyAlignment="1">
      <alignment vertical="center"/>
    </xf>
    <xf numFmtId="164" fontId="0" fillId="0" borderId="6" xfId="1" applyNumberFormat="1" applyFont="1" applyBorder="1" applyAlignment="1">
      <alignment vertical="center"/>
    </xf>
    <xf numFmtId="164" fontId="0" fillId="0" borderId="4" xfId="1" applyNumberFormat="1" applyFont="1" applyFill="1" applyBorder="1" applyAlignment="1">
      <alignment vertical="center"/>
    </xf>
    <xf numFmtId="164" fontId="0" fillId="0" borderId="23" xfId="1" applyNumberFormat="1" applyFont="1" applyFill="1" applyBorder="1" applyAlignment="1">
      <alignment vertical="center"/>
    </xf>
    <xf numFmtId="164" fontId="0" fillId="0" borderId="3" xfId="1" applyNumberFormat="1" applyFont="1" applyFill="1" applyBorder="1" applyAlignment="1">
      <alignment vertical="center"/>
    </xf>
    <xf numFmtId="164" fontId="3" fillId="3" borderId="23" xfId="1" applyNumberFormat="1" applyFont="1" applyFill="1" applyBorder="1" applyAlignment="1"/>
    <xf numFmtId="166" fontId="0" fillId="0" borderId="13" xfId="1" applyNumberFormat="1" applyFont="1" applyFill="1" applyBorder="1"/>
    <xf numFmtId="166" fontId="0" fillId="0" borderId="17" xfId="1" applyNumberFormat="1" applyFont="1" applyFill="1" applyBorder="1"/>
    <xf numFmtId="166" fontId="0" fillId="0" borderId="23" xfId="1" applyNumberFormat="1" applyFont="1" applyFill="1" applyBorder="1" applyAlignment="1">
      <alignment vertical="center"/>
    </xf>
    <xf numFmtId="166" fontId="3" fillId="3" borderId="41" xfId="1" applyNumberFormat="1" applyFont="1" applyFill="1" applyBorder="1" applyAlignment="1"/>
    <xf numFmtId="166" fontId="0" fillId="2" borderId="8" xfId="1" applyNumberFormat="1" applyFont="1" applyFill="1" applyBorder="1" applyAlignment="1">
      <alignment vertical="center" wrapText="1"/>
    </xf>
    <xf numFmtId="166" fontId="0" fillId="0" borderId="8" xfId="1" applyNumberFormat="1" applyFont="1" applyFill="1" applyBorder="1"/>
    <xf numFmtId="166" fontId="0" fillId="0" borderId="26" xfId="1" applyNumberFormat="1" applyFont="1" applyFill="1" applyBorder="1"/>
    <xf numFmtId="166" fontId="0" fillId="0" borderId="19" xfId="1" applyNumberFormat="1" applyFont="1" applyFill="1" applyBorder="1"/>
    <xf numFmtId="166" fontId="0" fillId="2" borderId="52" xfId="1" applyNumberFormat="1" applyFont="1" applyFill="1" applyBorder="1" applyAlignment="1">
      <alignment vertical="center" wrapText="1"/>
    </xf>
    <xf numFmtId="166" fontId="0" fillId="5" borderId="8" xfId="1" applyNumberFormat="1" applyFont="1" applyFill="1" applyBorder="1"/>
    <xf numFmtId="166" fontId="0" fillId="5" borderId="19" xfId="1" applyNumberFormat="1" applyFont="1" applyFill="1" applyBorder="1"/>
    <xf numFmtId="166" fontId="0" fillId="5" borderId="41" xfId="1" applyNumberFormat="1" applyFont="1" applyFill="1" applyBorder="1"/>
    <xf numFmtId="166" fontId="3" fillId="3" borderId="26" xfId="1" applyNumberFormat="1" applyFont="1" applyFill="1" applyBorder="1"/>
    <xf numFmtId="166" fontId="3" fillId="3" borderId="13" xfId="1" applyNumberFormat="1" applyFont="1" applyFill="1" applyBorder="1" applyAlignment="1"/>
    <xf numFmtId="164" fontId="0" fillId="0" borderId="17" xfId="1" applyNumberFormat="1" applyFont="1" applyFill="1" applyBorder="1" applyAlignment="1">
      <alignment vertical="center"/>
    </xf>
    <xf numFmtId="164" fontId="0" fillId="5" borderId="13" xfId="1" applyNumberFormat="1" applyFont="1" applyFill="1" applyBorder="1" applyAlignment="1">
      <alignment vertical="center"/>
    </xf>
    <xf numFmtId="0" fontId="0" fillId="0" borderId="9" xfId="0" applyBorder="1" applyAlignment="1">
      <alignment horizontal="left" vertical="center" wrapText="1"/>
    </xf>
    <xf numFmtId="0" fontId="0" fillId="0" borderId="62" xfId="0" applyBorder="1" applyAlignment="1">
      <alignment horizontal="left" vertical="center" wrapText="1"/>
    </xf>
    <xf numFmtId="164" fontId="0" fillId="0" borderId="4" xfId="1" applyNumberFormat="1" applyFont="1" applyFill="1" applyBorder="1" applyAlignment="1">
      <alignment horizontal="right"/>
    </xf>
    <xf numFmtId="164" fontId="0" fillId="0" borderId="3" xfId="1" applyNumberFormat="1" applyFont="1" applyFill="1" applyBorder="1"/>
    <xf numFmtId="167" fontId="0" fillId="7" borderId="23" xfId="3" applyNumberFormat="1" applyFont="1" applyFill="1" applyBorder="1" applyAlignment="1">
      <alignment horizontal="right"/>
    </xf>
    <xf numFmtId="0" fontId="0" fillId="0" borderId="70" xfId="0" applyBorder="1" applyAlignment="1">
      <alignment vertical="center" wrapText="1"/>
    </xf>
    <xf numFmtId="164" fontId="0" fillId="0" borderId="65" xfId="1" applyNumberFormat="1" applyFont="1" applyBorder="1" applyAlignment="1">
      <alignment vertical="center"/>
    </xf>
    <xf numFmtId="164" fontId="0" fillId="5" borderId="33" xfId="1" applyNumberFormat="1" applyFont="1" applyFill="1" applyBorder="1" applyAlignment="1">
      <alignment vertical="center"/>
    </xf>
    <xf numFmtId="164" fontId="0" fillId="0" borderId="59" xfId="1" applyNumberFormat="1" applyFont="1" applyFill="1" applyBorder="1" applyAlignment="1">
      <alignment horizontal="right"/>
    </xf>
    <xf numFmtId="166" fontId="0" fillId="0" borderId="33" xfId="1" applyNumberFormat="1" applyFont="1" applyFill="1" applyBorder="1"/>
    <xf numFmtId="164" fontId="0" fillId="0" borderId="71" xfId="1" applyNumberFormat="1" applyFont="1" applyFill="1" applyBorder="1"/>
    <xf numFmtId="0" fontId="0" fillId="0" borderId="53" xfId="0" applyBorder="1"/>
    <xf numFmtId="164" fontId="0" fillId="7" borderId="2" xfId="1" applyNumberFormat="1" applyFont="1" applyFill="1" applyBorder="1" applyAlignment="1">
      <alignment vertical="center"/>
    </xf>
    <xf numFmtId="164" fontId="0" fillId="7" borderId="23" xfId="1" applyNumberFormat="1" applyFont="1" applyFill="1" applyBorder="1" applyAlignment="1">
      <alignment vertical="center"/>
    </xf>
    <xf numFmtId="164" fontId="0" fillId="7" borderId="4" xfId="1" applyNumberFormat="1" applyFont="1" applyFill="1" applyBorder="1" applyAlignment="1">
      <alignment horizontal="right"/>
    </xf>
    <xf numFmtId="166" fontId="0" fillId="7" borderId="23" xfId="1" applyNumberFormat="1" applyFont="1" applyFill="1" applyBorder="1"/>
    <xf numFmtId="164" fontId="0" fillId="7" borderId="3" xfId="1" applyNumberFormat="1" applyFont="1" applyFill="1" applyBorder="1"/>
    <xf numFmtId="167" fontId="0" fillId="5" borderId="52" xfId="3" applyNumberFormat="1" applyFont="1" applyFill="1" applyBorder="1" applyAlignment="1">
      <alignment horizontal="right"/>
    </xf>
    <xf numFmtId="167" fontId="0" fillId="5" borderId="19" xfId="3" applyNumberFormat="1" applyFont="1" applyFill="1" applyBorder="1" applyAlignment="1">
      <alignment horizontal="right"/>
    </xf>
    <xf numFmtId="167" fontId="0" fillId="7" borderId="17" xfId="3" applyNumberFormat="1" applyFont="1" applyFill="1" applyBorder="1" applyAlignment="1">
      <alignment horizontal="right"/>
    </xf>
    <xf numFmtId="167" fontId="0" fillId="0" borderId="23" xfId="3" applyNumberFormat="1" applyFont="1" applyFill="1" applyBorder="1" applyAlignment="1">
      <alignment horizontal="right"/>
    </xf>
    <xf numFmtId="167" fontId="0" fillId="0" borderId="23" xfId="3" applyNumberFormat="1" applyFont="1" applyFill="1" applyBorder="1" applyAlignment="1">
      <alignment horizontal="right" vertical="center"/>
    </xf>
    <xf numFmtId="167" fontId="3" fillId="3" borderId="41" xfId="3" applyNumberFormat="1" applyFont="1" applyFill="1" applyBorder="1" applyAlignment="1">
      <alignment horizontal="right"/>
    </xf>
    <xf numFmtId="167" fontId="0" fillId="2" borderId="8" xfId="3" applyNumberFormat="1" applyFont="1" applyFill="1" applyBorder="1" applyAlignment="1">
      <alignment horizontal="right" vertical="center" wrapText="1"/>
    </xf>
    <xf numFmtId="167" fontId="0" fillId="0" borderId="52" xfId="3" applyNumberFormat="1" applyFont="1" applyFill="1" applyBorder="1" applyAlignment="1">
      <alignment horizontal="right"/>
    </xf>
    <xf numFmtId="167" fontId="0" fillId="0" borderId="8" xfId="3" applyNumberFormat="1" applyFont="1" applyFill="1" applyBorder="1" applyAlignment="1">
      <alignment horizontal="right"/>
    </xf>
    <xf numFmtId="167" fontId="0" fillId="0" borderId="26" xfId="3" applyNumberFormat="1" applyFont="1" applyFill="1" applyBorder="1" applyAlignment="1">
      <alignment horizontal="right"/>
    </xf>
    <xf numFmtId="167" fontId="0" fillId="0" borderId="19" xfId="3" applyNumberFormat="1" applyFont="1" applyFill="1" applyBorder="1" applyAlignment="1">
      <alignment horizontal="right"/>
    </xf>
    <xf numFmtId="167" fontId="0" fillId="0" borderId="13" xfId="3" applyNumberFormat="1" applyFont="1" applyFill="1" applyBorder="1" applyAlignment="1">
      <alignment horizontal="right"/>
    </xf>
    <xf numFmtId="167" fontId="0" fillId="2" borderId="52" xfId="3" applyNumberFormat="1" applyFont="1" applyFill="1" applyBorder="1" applyAlignment="1">
      <alignment horizontal="right" vertical="center" wrapText="1"/>
    </xf>
    <xf numFmtId="167" fontId="0" fillId="5" borderId="8" xfId="3" applyNumberFormat="1" applyFont="1" applyFill="1" applyBorder="1" applyAlignment="1">
      <alignment horizontal="right"/>
    </xf>
    <xf numFmtId="167" fontId="0" fillId="5" borderId="41" xfId="3" applyNumberFormat="1" applyFont="1" applyFill="1" applyBorder="1" applyAlignment="1">
      <alignment horizontal="right"/>
    </xf>
    <xf numFmtId="167" fontId="3" fillId="3" borderId="26" xfId="3" applyNumberFormat="1" applyFont="1" applyFill="1" applyBorder="1" applyAlignment="1">
      <alignment horizontal="right"/>
    </xf>
    <xf numFmtId="167" fontId="0" fillId="5" borderId="33" xfId="3" applyNumberFormat="1" applyFont="1" applyFill="1" applyBorder="1" applyAlignment="1">
      <alignment horizontal="right"/>
    </xf>
    <xf numFmtId="167" fontId="0" fillId="5" borderId="13" xfId="3" applyNumberFormat="1" applyFont="1" applyFill="1" applyBorder="1" applyAlignment="1">
      <alignment horizontal="right"/>
    </xf>
    <xf numFmtId="167" fontId="0" fillId="0" borderId="17" xfId="3" applyNumberFormat="1" applyFont="1" applyFill="1" applyBorder="1" applyAlignment="1">
      <alignment horizontal="right"/>
    </xf>
    <xf numFmtId="164" fontId="0" fillId="0" borderId="26" xfId="1" applyNumberFormat="1" applyFont="1" applyFill="1" applyBorder="1" applyAlignment="1">
      <alignment vertical="center"/>
    </xf>
    <xf numFmtId="0" fontId="0" fillId="0" borderId="50" xfId="0" applyBorder="1" applyAlignment="1">
      <alignment horizontal="left" vertical="center" wrapText="1"/>
    </xf>
    <xf numFmtId="164" fontId="0" fillId="0" borderId="52" xfId="1" applyNumberFormat="1" applyFont="1" applyFill="1" applyBorder="1" applyAlignment="1">
      <alignment horizontal="center"/>
    </xf>
    <xf numFmtId="164" fontId="0" fillId="0" borderId="19" xfId="1" applyNumberFormat="1" applyFont="1" applyFill="1" applyBorder="1" applyAlignment="1">
      <alignment horizontal="center"/>
    </xf>
    <xf numFmtId="164" fontId="0" fillId="7" borderId="17" xfId="1" applyNumberFormat="1" applyFont="1" applyFill="1" applyBorder="1" applyAlignment="1">
      <alignment horizontal="center"/>
    </xf>
    <xf numFmtId="164" fontId="0" fillId="0" borderId="13" xfId="1" applyNumberFormat="1" applyFont="1" applyFill="1" applyBorder="1" applyAlignment="1">
      <alignment horizontal="center"/>
    </xf>
    <xf numFmtId="166" fontId="0" fillId="7" borderId="23" xfId="1" applyNumberFormat="1" applyFont="1" applyFill="1" applyBorder="1" applyAlignment="1">
      <alignment horizontal="center"/>
    </xf>
    <xf numFmtId="164" fontId="0" fillId="0" borderId="23" xfId="1" applyNumberFormat="1" applyFont="1" applyFill="1" applyBorder="1" applyAlignment="1">
      <alignment horizontal="center"/>
    </xf>
    <xf numFmtId="164" fontId="0" fillId="0" borderId="23" xfId="1" applyNumberFormat="1" applyFont="1" applyFill="1" applyBorder="1" applyAlignment="1">
      <alignment horizontal="center" vertical="center"/>
    </xf>
    <xf numFmtId="164" fontId="3" fillId="3" borderId="41" xfId="1" applyNumberFormat="1" applyFont="1" applyFill="1" applyBorder="1" applyAlignment="1">
      <alignment horizontal="center"/>
    </xf>
    <xf numFmtId="164" fontId="0" fillId="0" borderId="8" xfId="1" applyNumberFormat="1" applyFont="1" applyFill="1" applyBorder="1" applyAlignment="1">
      <alignment horizontal="center"/>
    </xf>
    <xf numFmtId="164" fontId="0" fillId="0" borderId="26" xfId="1" applyNumberFormat="1" applyFont="1" applyFill="1" applyBorder="1" applyAlignment="1">
      <alignment horizontal="center"/>
    </xf>
    <xf numFmtId="0" fontId="0" fillId="0" borderId="51" xfId="0" applyBorder="1" applyAlignment="1">
      <alignment horizontal="left" vertical="center" wrapText="1"/>
    </xf>
    <xf numFmtId="0" fontId="3" fillId="3" borderId="61" xfId="0" applyFont="1" applyFill="1" applyBorder="1" applyAlignment="1">
      <alignment horizontal="center" vertical="center"/>
    </xf>
    <xf numFmtId="3" fontId="0" fillId="5" borderId="36" xfId="0" applyNumberFormat="1" applyFill="1" applyBorder="1" applyAlignment="1">
      <alignment vertical="center"/>
    </xf>
    <xf numFmtId="3" fontId="0" fillId="5" borderId="63" xfId="0" applyNumberFormat="1" applyFill="1" applyBorder="1" applyAlignment="1">
      <alignment vertical="center"/>
    </xf>
    <xf numFmtId="0" fontId="3" fillId="3" borderId="2" xfId="0" applyFont="1" applyFill="1" applyBorder="1"/>
    <xf numFmtId="0" fontId="3" fillId="3" borderId="53" xfId="0" applyFont="1" applyFill="1" applyBorder="1"/>
    <xf numFmtId="164" fontId="3" fillId="3" borderId="2" xfId="1" applyNumberFormat="1" applyFont="1" applyFill="1" applyBorder="1"/>
    <xf numFmtId="5" fontId="3" fillId="3" borderId="2" xfId="1" applyNumberFormat="1" applyFont="1" applyFill="1" applyBorder="1"/>
    <xf numFmtId="164" fontId="3" fillId="3" borderId="53" xfId="1" applyNumberFormat="1" applyFont="1" applyFill="1" applyBorder="1"/>
    <xf numFmtId="164" fontId="0" fillId="0" borderId="20" xfId="1" applyNumberFormat="1" applyFont="1" applyFill="1" applyBorder="1" applyAlignment="1">
      <alignment vertical="center"/>
    </xf>
    <xf numFmtId="0" fontId="0" fillId="0" borderId="56" xfId="0" applyBorder="1" applyAlignment="1">
      <alignment horizontal="left" vertical="center" wrapText="1"/>
    </xf>
    <xf numFmtId="164" fontId="0" fillId="0" borderId="11" xfId="1" applyNumberFormat="1" applyFont="1" applyFill="1" applyBorder="1" applyAlignment="1">
      <alignment vertical="center"/>
    </xf>
    <xf numFmtId="164" fontId="0" fillId="0" borderId="7" xfId="1" applyNumberFormat="1" applyFont="1" applyBorder="1" applyAlignment="1">
      <alignment vertical="center"/>
    </xf>
    <xf numFmtId="164" fontId="0" fillId="0" borderId="42" xfId="1" applyNumberFormat="1" applyFont="1" applyBorder="1" applyAlignment="1">
      <alignment vertical="center"/>
    </xf>
    <xf numFmtId="164" fontId="0" fillId="0" borderId="67" xfId="1" applyNumberFormat="1" applyFont="1" applyBorder="1" applyAlignment="1">
      <alignment horizontal="center" vertical="center"/>
    </xf>
    <xf numFmtId="164" fontId="0" fillId="0" borderId="34" xfId="1" applyNumberFormat="1" applyFont="1" applyBorder="1" applyAlignment="1">
      <alignment vertical="center"/>
    </xf>
    <xf numFmtId="164" fontId="0" fillId="7" borderId="67" xfId="1" applyNumberFormat="1" applyFont="1" applyFill="1" applyBorder="1" applyAlignment="1">
      <alignment vertical="center"/>
    </xf>
    <xf numFmtId="164" fontId="7" fillId="8" borderId="12" xfId="1" applyNumberFormat="1" applyFont="1" applyFill="1" applyBorder="1" applyAlignment="1">
      <alignment horizontal="center" vertical="center" wrapText="1"/>
    </xf>
    <xf numFmtId="164" fontId="7" fillId="8" borderId="10" xfId="1" applyNumberFormat="1" applyFont="1" applyFill="1" applyBorder="1" applyAlignment="1">
      <alignment horizontal="center" vertical="center" wrapText="1"/>
    </xf>
    <xf numFmtId="0" fontId="7" fillId="8" borderId="12" xfId="0" applyFont="1" applyFill="1" applyBorder="1" applyAlignment="1">
      <alignment horizontal="center" vertical="center" wrapText="1"/>
    </xf>
    <xf numFmtId="0" fontId="7" fillId="8" borderId="15" xfId="0" applyFont="1" applyFill="1" applyBorder="1" applyAlignment="1">
      <alignment horizontal="center" vertical="center" wrapText="1"/>
    </xf>
    <xf numFmtId="37" fontId="0" fillId="0" borderId="31" xfId="1" applyNumberFormat="1" applyFont="1" applyBorder="1" applyAlignment="1">
      <alignment vertical="center"/>
    </xf>
    <xf numFmtId="37" fontId="0" fillId="7" borderId="22" xfId="1" applyNumberFormat="1" applyFont="1" applyFill="1" applyBorder="1" applyAlignment="1">
      <alignment vertical="center"/>
    </xf>
    <xf numFmtId="37" fontId="0" fillId="0" borderId="6" xfId="1" applyNumberFormat="1" applyFont="1" applyBorder="1" applyAlignment="1">
      <alignment vertical="center"/>
    </xf>
    <xf numFmtId="164" fontId="0" fillId="0" borderId="31" xfId="1" applyNumberFormat="1" applyFont="1" applyBorder="1" applyAlignment="1">
      <alignment vertical="center"/>
    </xf>
    <xf numFmtId="164" fontId="0" fillId="0" borderId="22" xfId="1" applyNumberFormat="1" applyFont="1" applyBorder="1" applyAlignment="1">
      <alignment vertical="center"/>
    </xf>
    <xf numFmtId="164" fontId="0" fillId="0" borderId="39" xfId="1" applyNumberFormat="1" applyFont="1" applyBorder="1" applyAlignment="1">
      <alignment vertical="center"/>
    </xf>
    <xf numFmtId="5" fontId="0" fillId="0" borderId="31" xfId="1" applyNumberFormat="1" applyFont="1" applyBorder="1" applyAlignment="1">
      <alignment vertical="center"/>
    </xf>
    <xf numFmtId="5" fontId="0" fillId="0" borderId="34" xfId="1" applyNumberFormat="1" applyFont="1" applyBorder="1" applyAlignment="1">
      <alignment vertical="center"/>
    </xf>
    <xf numFmtId="5" fontId="0" fillId="7" borderId="22" xfId="1" applyNumberFormat="1" applyFont="1" applyFill="1" applyBorder="1" applyAlignment="1">
      <alignment vertical="center"/>
    </xf>
    <xf numFmtId="5" fontId="0" fillId="7" borderId="67" xfId="1" applyNumberFormat="1" applyFont="1" applyFill="1" applyBorder="1" applyAlignment="1">
      <alignment vertical="center"/>
    </xf>
    <xf numFmtId="5" fontId="0" fillId="0" borderId="6" xfId="1" applyNumberFormat="1" applyFont="1" applyBorder="1" applyAlignment="1">
      <alignment vertical="center"/>
    </xf>
    <xf numFmtId="5" fontId="0" fillId="0" borderId="7" xfId="1" applyNumberFormat="1" applyFont="1" applyBorder="1" applyAlignment="1">
      <alignment vertical="center"/>
    </xf>
    <xf numFmtId="5" fontId="0" fillId="0" borderId="22" xfId="1" applyNumberFormat="1" applyFont="1" applyBorder="1" applyAlignment="1">
      <alignment vertical="center"/>
    </xf>
    <xf numFmtId="5" fontId="3" fillId="3" borderId="53" xfId="1" applyNumberFormat="1" applyFont="1" applyFill="1" applyBorder="1"/>
    <xf numFmtId="164" fontId="0" fillId="7" borderId="22" xfId="1" applyNumberFormat="1" applyFont="1" applyFill="1" applyBorder="1" applyAlignment="1">
      <alignment vertical="center"/>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3" fillId="3" borderId="22" xfId="0" applyFont="1" applyFill="1" applyBorder="1"/>
    <xf numFmtId="0" fontId="3" fillId="3" borderId="23" xfId="0" applyFont="1" applyFill="1" applyBorder="1"/>
    <xf numFmtId="164" fontId="3" fillId="3" borderId="67" xfId="1" applyNumberFormat="1" applyFont="1" applyFill="1" applyBorder="1" applyAlignment="1"/>
    <xf numFmtId="37" fontId="0" fillId="0" borderId="10" xfId="1" applyNumberFormat="1" applyFont="1" applyFill="1" applyBorder="1" applyAlignment="1">
      <alignment vertical="center"/>
    </xf>
    <xf numFmtId="5" fontId="0" fillId="0" borderId="10" xfId="1" applyNumberFormat="1" applyFont="1" applyFill="1" applyBorder="1" applyAlignment="1">
      <alignment vertical="center"/>
    </xf>
    <xf numFmtId="5" fontId="0" fillId="0" borderId="11" xfId="1" applyNumberFormat="1" applyFont="1" applyFill="1" applyBorder="1" applyAlignment="1">
      <alignment vertical="center"/>
    </xf>
    <xf numFmtId="164" fontId="0" fillId="0" borderId="10" xfId="1" applyNumberFormat="1" applyFont="1" applyFill="1" applyBorder="1" applyAlignment="1">
      <alignment vertical="center"/>
    </xf>
    <xf numFmtId="0" fontId="0" fillId="4" borderId="49" xfId="0" applyFill="1" applyBorder="1" applyAlignment="1">
      <alignment horizontal="left" vertical="center" wrapText="1"/>
    </xf>
    <xf numFmtId="0" fontId="0" fillId="4" borderId="14" xfId="0" applyFill="1" applyBorder="1" applyAlignment="1">
      <alignment horizontal="left" vertical="center" wrapText="1"/>
    </xf>
    <xf numFmtId="164" fontId="3" fillId="3" borderId="22" xfId="1" applyNumberFormat="1" applyFont="1" applyFill="1" applyBorder="1"/>
    <xf numFmtId="164" fontId="3" fillId="3" borderId="40" xfId="1" applyNumberFormat="1" applyFont="1" applyFill="1" applyBorder="1"/>
    <xf numFmtId="164" fontId="3" fillId="3" borderId="67" xfId="1" applyNumberFormat="1" applyFont="1" applyFill="1" applyBorder="1"/>
    <xf numFmtId="5" fontId="0" fillId="0" borderId="67" xfId="1" applyNumberFormat="1" applyFont="1" applyBorder="1" applyAlignment="1">
      <alignment horizontal="right" vertical="center"/>
    </xf>
    <xf numFmtId="164" fontId="0" fillId="0" borderId="25" xfId="1" applyNumberFormat="1" applyFont="1" applyFill="1" applyBorder="1" applyAlignment="1">
      <alignment vertical="center"/>
    </xf>
    <xf numFmtId="164" fontId="0" fillId="0" borderId="27" xfId="1" applyNumberFormat="1" applyFont="1" applyFill="1" applyBorder="1" applyAlignment="1">
      <alignment vertical="center"/>
    </xf>
    <xf numFmtId="164" fontId="0" fillId="0" borderId="35" xfId="1" applyNumberFormat="1" applyFont="1" applyFill="1" applyBorder="1" applyAlignment="1">
      <alignment vertical="center"/>
    </xf>
    <xf numFmtId="164" fontId="0" fillId="0" borderId="12" xfId="1" applyNumberFormat="1" applyFont="1" applyFill="1" applyBorder="1" applyAlignment="1">
      <alignment vertical="center"/>
    </xf>
    <xf numFmtId="164" fontId="3" fillId="3" borderId="42" xfId="1" applyNumberFormat="1" applyFont="1" applyFill="1" applyBorder="1"/>
    <xf numFmtId="164" fontId="0" fillId="5" borderId="7" xfId="1" applyNumberFormat="1" applyFont="1" applyFill="1" applyBorder="1" applyAlignment="1">
      <alignment vertical="center"/>
    </xf>
    <xf numFmtId="164" fontId="0" fillId="5" borderId="10" xfId="1" applyNumberFormat="1" applyFont="1" applyFill="1" applyBorder="1" applyAlignment="1">
      <alignment vertical="center"/>
    </xf>
    <xf numFmtId="164" fontId="0" fillId="5" borderId="11" xfId="1" applyNumberFormat="1" applyFont="1" applyFill="1" applyBorder="1" applyAlignment="1">
      <alignment vertical="center"/>
    </xf>
    <xf numFmtId="164" fontId="0" fillId="0" borderId="6" xfId="1" applyNumberFormat="1" applyFont="1" applyFill="1" applyBorder="1" applyAlignment="1">
      <alignment vertical="center"/>
    </xf>
    <xf numFmtId="164" fontId="0" fillId="0" borderId="39" xfId="1" applyNumberFormat="1" applyFont="1" applyFill="1" applyBorder="1" applyAlignment="1">
      <alignment vertical="center"/>
    </xf>
    <xf numFmtId="5" fontId="0" fillId="0" borderId="58" xfId="0" applyNumberFormat="1" applyBorder="1" applyAlignment="1">
      <alignment vertical="center"/>
    </xf>
    <xf numFmtId="164" fontId="0" fillId="0" borderId="42" xfId="1" applyNumberFormat="1" applyFont="1" applyBorder="1" applyAlignment="1">
      <alignment horizontal="center" vertical="center"/>
    </xf>
    <xf numFmtId="6" fontId="0" fillId="0" borderId="24" xfId="0" applyNumberFormat="1" applyBorder="1" applyAlignment="1">
      <alignment vertical="center"/>
    </xf>
    <xf numFmtId="6" fontId="0" fillId="0" borderId="27" xfId="0" applyNumberFormat="1" applyBorder="1" applyAlignment="1">
      <alignment vertical="center"/>
    </xf>
    <xf numFmtId="6" fontId="0" fillId="0" borderId="21" xfId="0" applyNumberFormat="1" applyBorder="1" applyAlignment="1">
      <alignment vertical="center"/>
    </xf>
    <xf numFmtId="6" fontId="0" fillId="0" borderId="20" xfId="0" applyNumberFormat="1" applyBorder="1" applyAlignment="1">
      <alignment vertical="center"/>
    </xf>
    <xf numFmtId="6" fontId="0" fillId="0" borderId="10" xfId="0" applyNumberFormat="1" applyBorder="1" applyAlignment="1">
      <alignment vertical="center"/>
    </xf>
    <xf numFmtId="6" fontId="0" fillId="0" borderId="11" xfId="0" applyNumberFormat="1" applyBorder="1" applyAlignment="1">
      <alignment vertical="center"/>
    </xf>
    <xf numFmtId="6" fontId="3" fillId="3" borderId="39" xfId="0" applyNumberFormat="1" applyFont="1" applyFill="1" applyBorder="1"/>
    <xf numFmtId="6" fontId="3" fillId="3" borderId="42" xfId="0" applyNumberFormat="1" applyFont="1" applyFill="1" applyBorder="1"/>
    <xf numFmtId="164" fontId="3" fillId="5" borderId="22" xfId="1" applyNumberFormat="1" applyFont="1" applyFill="1" applyBorder="1"/>
    <xf numFmtId="164" fontId="3" fillId="5" borderId="40" xfId="1" applyNumberFormat="1" applyFont="1" applyFill="1" applyBorder="1"/>
    <xf numFmtId="164" fontId="3" fillId="5" borderId="67" xfId="1" applyNumberFormat="1" applyFont="1" applyFill="1" applyBorder="1"/>
    <xf numFmtId="164" fontId="3" fillId="5" borderId="67" xfId="1" applyNumberFormat="1" applyFont="1" applyFill="1" applyBorder="1" applyAlignment="1">
      <alignment horizontal="right"/>
    </xf>
    <xf numFmtId="5" fontId="0" fillId="5" borderId="39" xfId="1" applyNumberFormat="1" applyFont="1" applyFill="1" applyBorder="1" applyAlignment="1">
      <alignment vertical="center"/>
    </xf>
    <xf numFmtId="5" fontId="0" fillId="5" borderId="42" xfId="1" applyNumberFormat="1" applyFont="1" applyFill="1" applyBorder="1" applyAlignment="1">
      <alignment vertical="center"/>
    </xf>
    <xf numFmtId="164" fontId="0" fillId="0" borderId="45" xfId="1" applyNumberFormat="1" applyFont="1" applyFill="1" applyBorder="1" applyAlignment="1">
      <alignment vertical="center"/>
    </xf>
    <xf numFmtId="164" fontId="0" fillId="0" borderId="7" xfId="1" applyNumberFormat="1" applyFont="1" applyFill="1" applyBorder="1" applyAlignment="1">
      <alignment vertical="center"/>
    </xf>
    <xf numFmtId="6" fontId="0" fillId="0" borderId="6" xfId="0" applyNumberFormat="1" applyBorder="1" applyAlignment="1">
      <alignment vertical="center"/>
    </xf>
    <xf numFmtId="6" fontId="0" fillId="0" borderId="7" xfId="0" applyNumberFormat="1" applyBorder="1" applyAlignment="1">
      <alignment vertical="center"/>
    </xf>
    <xf numFmtId="37" fontId="0" fillId="0" borderId="6" xfId="1" applyNumberFormat="1" applyFont="1" applyFill="1" applyBorder="1" applyAlignment="1">
      <alignment horizontal="right"/>
    </xf>
    <xf numFmtId="5" fontId="0" fillId="0" borderId="6" xfId="1" applyNumberFormat="1" applyFont="1" applyFill="1" applyBorder="1" applyAlignment="1">
      <alignment horizontal="right"/>
    </xf>
    <xf numFmtId="5" fontId="0" fillId="0" borderId="7" xfId="1" applyNumberFormat="1" applyFont="1" applyFill="1" applyBorder="1" applyAlignment="1">
      <alignment horizontal="right"/>
    </xf>
    <xf numFmtId="164" fontId="0" fillId="0" borderId="6" xfId="1" applyNumberFormat="1" applyFont="1" applyFill="1" applyBorder="1" applyAlignment="1">
      <alignment horizontal="right"/>
    </xf>
    <xf numFmtId="164" fontId="0" fillId="0" borderId="9" xfId="1" applyNumberFormat="1" applyFont="1" applyFill="1" applyBorder="1" applyAlignment="1">
      <alignment horizontal="right"/>
    </xf>
    <xf numFmtId="164" fontId="0" fillId="0" borderId="72" xfId="1" applyNumberFormat="1" applyFont="1" applyFill="1" applyBorder="1" applyAlignment="1">
      <alignment horizontal="right"/>
    </xf>
    <xf numFmtId="164" fontId="0" fillId="0" borderId="30" xfId="1" applyNumberFormat="1" applyFont="1" applyFill="1" applyBorder="1" applyAlignment="1">
      <alignment horizontal="right"/>
    </xf>
    <xf numFmtId="164" fontId="0" fillId="2" borderId="1" xfId="1" applyNumberFormat="1" applyFont="1" applyFill="1" applyBorder="1" applyAlignment="1">
      <alignment vertical="center" wrapText="1"/>
    </xf>
    <xf numFmtId="164" fontId="0" fillId="5" borderId="9" xfId="1" applyNumberFormat="1" applyFont="1" applyFill="1" applyBorder="1"/>
    <xf numFmtId="164" fontId="0" fillId="0" borderId="72" xfId="1" applyNumberFormat="1" applyFont="1" applyFill="1" applyBorder="1"/>
    <xf numFmtId="164" fontId="0" fillId="5" borderId="30" xfId="1" applyNumberFormat="1" applyFont="1" applyFill="1" applyBorder="1"/>
    <xf numFmtId="164" fontId="0" fillId="5" borderId="62" xfId="1" applyNumberFormat="1" applyFont="1" applyFill="1" applyBorder="1"/>
    <xf numFmtId="164" fontId="3" fillId="3" borderId="72" xfId="1" applyNumberFormat="1" applyFont="1" applyFill="1" applyBorder="1" applyAlignment="1"/>
    <xf numFmtId="164" fontId="0" fillId="0" borderId="52" xfId="1" applyNumberFormat="1" applyFont="1" applyFill="1" applyBorder="1"/>
    <xf numFmtId="164" fontId="0" fillId="0" borderId="33" xfId="1" applyNumberFormat="1" applyFont="1" applyFill="1" applyBorder="1"/>
    <xf numFmtId="164" fontId="0" fillId="7" borderId="23" xfId="1" applyNumberFormat="1" applyFont="1" applyFill="1" applyBorder="1"/>
    <xf numFmtId="164" fontId="0" fillId="0" borderId="17" xfId="1" applyNumberFormat="1" applyFont="1" applyFill="1" applyBorder="1"/>
    <xf numFmtId="164" fontId="7" fillId="2" borderId="66" xfId="1" applyNumberFormat="1" applyFont="1" applyFill="1" applyBorder="1" applyAlignment="1">
      <alignment horizontal="center" vertical="center" wrapText="1"/>
    </xf>
    <xf numFmtId="164" fontId="0" fillId="7" borderId="17" xfId="1" applyNumberFormat="1" applyFont="1" applyFill="1" applyBorder="1"/>
    <xf numFmtId="164" fontId="0" fillId="0" borderId="23" xfId="1" applyNumberFormat="1" applyFont="1" applyFill="1" applyBorder="1"/>
    <xf numFmtId="0" fontId="0" fillId="0" borderId="33" xfId="0" applyBorder="1"/>
    <xf numFmtId="164" fontId="7" fillId="0" borderId="0" xfId="1" applyNumberFormat="1" applyFont="1" applyFill="1" applyBorder="1" applyAlignment="1">
      <alignment horizontal="center" vertical="center" wrapText="1"/>
    </xf>
    <xf numFmtId="0" fontId="7" fillId="2" borderId="31" xfId="0" applyFont="1" applyFill="1" applyBorder="1" applyAlignment="1">
      <alignment horizontal="center" vertical="center" wrapText="1"/>
    </xf>
    <xf numFmtId="164" fontId="7" fillId="2" borderId="33" xfId="1" applyNumberFormat="1" applyFont="1" applyFill="1" applyBorder="1" applyAlignment="1">
      <alignment horizontal="center" vertical="center" wrapText="1"/>
    </xf>
    <xf numFmtId="0" fontId="0" fillId="0" borderId="0" xfId="0" applyAlignment="1">
      <alignment wrapText="1"/>
    </xf>
    <xf numFmtId="164" fontId="7" fillId="2" borderId="34" xfId="1" applyNumberFormat="1" applyFont="1" applyFill="1" applyBorder="1" applyAlignment="1">
      <alignment horizontal="center" vertical="center" wrapText="1"/>
    </xf>
    <xf numFmtId="164" fontId="0" fillId="0" borderId="19" xfId="1" applyNumberFormat="1" applyFont="1" applyBorder="1"/>
    <xf numFmtId="164" fontId="0" fillId="0" borderId="0" xfId="1" applyNumberFormat="1" applyFont="1" applyFill="1" applyBorder="1"/>
    <xf numFmtId="164" fontId="1" fillId="0" borderId="0" xfId="1" applyNumberFormat="1" applyFont="1" applyFill="1" applyBorder="1"/>
    <xf numFmtId="164" fontId="7" fillId="2" borderId="0" xfId="1" applyNumberFormat="1" applyFont="1" applyFill="1" applyBorder="1" applyAlignment="1">
      <alignment horizontal="center" vertical="center" wrapText="1"/>
    </xf>
    <xf numFmtId="0" fontId="3" fillId="0" borderId="0" xfId="0" applyFont="1"/>
    <xf numFmtId="0" fontId="16" fillId="4" borderId="0" xfId="6" applyFont="1" applyFill="1"/>
    <xf numFmtId="0" fontId="18" fillId="0" borderId="0" xfId="7" applyFont="1"/>
    <xf numFmtId="0" fontId="17" fillId="0" borderId="0" xfId="7"/>
    <xf numFmtId="0" fontId="17" fillId="0" borderId="0" xfId="7" applyAlignment="1">
      <alignment vertical="top"/>
    </xf>
    <xf numFmtId="164" fontId="0" fillId="0" borderId="19" xfId="0" applyNumberFormat="1" applyBorder="1"/>
    <xf numFmtId="0" fontId="7" fillId="0" borderId="0" xfId="0" applyFont="1" applyAlignment="1">
      <alignment horizontal="center" vertical="center" wrapText="1"/>
    </xf>
    <xf numFmtId="165" fontId="0" fillId="0" borderId="0" xfId="2" applyNumberFormat="1" applyFont="1" applyFill="1" applyBorder="1"/>
    <xf numFmtId="10" fontId="0" fillId="0" borderId="0" xfId="3" applyNumberFormat="1" applyFont="1" applyFill="1" applyBorder="1" applyAlignment="1">
      <alignment horizontal="center" vertical="center"/>
    </xf>
    <xf numFmtId="0" fontId="0" fillId="0" borderId="61" xfId="0" applyBorder="1"/>
    <xf numFmtId="0" fontId="0" fillId="0" borderId="1" xfId="0" applyBorder="1"/>
    <xf numFmtId="0" fontId="3" fillId="0" borderId="61" xfId="0" applyFont="1" applyBorder="1" applyAlignment="1">
      <alignment horizontal="center" wrapText="1"/>
    </xf>
    <xf numFmtId="0" fontId="3" fillId="0" borderId="44" xfId="0" applyFont="1" applyBorder="1" applyAlignment="1">
      <alignment horizontal="center" wrapText="1"/>
    </xf>
    <xf numFmtId="0" fontId="3" fillId="0" borderId="1" xfId="0" applyFont="1" applyBorder="1" applyAlignment="1">
      <alignment horizontal="center" wrapText="1"/>
    </xf>
    <xf numFmtId="0" fontId="3" fillId="10" borderId="58" xfId="0" applyFont="1" applyFill="1" applyBorder="1"/>
    <xf numFmtId="0" fontId="0" fillId="10" borderId="43" xfId="0" applyFill="1" applyBorder="1"/>
    <xf numFmtId="0" fontId="0" fillId="10" borderId="58" xfId="0" applyFill="1" applyBorder="1"/>
    <xf numFmtId="0" fontId="0" fillId="0" borderId="58" xfId="0" applyBorder="1"/>
    <xf numFmtId="0" fontId="0" fillId="0" borderId="43" xfId="0" applyBorder="1"/>
    <xf numFmtId="0" fontId="3" fillId="0" borderId="30" xfId="0" applyFont="1" applyBorder="1"/>
    <xf numFmtId="0" fontId="0" fillId="0" borderId="56" xfId="0" applyBorder="1"/>
    <xf numFmtId="164" fontId="0" fillId="0" borderId="8" xfId="1" applyNumberFormat="1" applyFont="1" applyBorder="1"/>
    <xf numFmtId="164" fontId="0" fillId="9" borderId="10" xfId="1" applyNumberFormat="1" applyFont="1" applyFill="1" applyBorder="1"/>
    <xf numFmtId="164" fontId="0" fillId="9" borderId="13" xfId="1" applyNumberFormat="1" applyFont="1" applyFill="1" applyBorder="1"/>
    <xf numFmtId="0" fontId="0" fillId="0" borderId="5" xfId="0" applyBorder="1" applyAlignment="1">
      <alignment wrapText="1"/>
    </xf>
    <xf numFmtId="0" fontId="0" fillId="0" borderId="54" xfId="0" applyBorder="1" applyAlignment="1">
      <alignment wrapText="1"/>
    </xf>
    <xf numFmtId="0" fontId="0" fillId="9" borderId="14" xfId="0" applyFill="1" applyBorder="1" applyAlignment="1">
      <alignment wrapText="1"/>
    </xf>
    <xf numFmtId="0" fontId="22" fillId="0" borderId="0" xfId="0" applyFont="1"/>
    <xf numFmtId="0" fontId="3" fillId="3" borderId="58" xfId="0" applyFont="1" applyFill="1" applyBorder="1"/>
    <xf numFmtId="0" fontId="3" fillId="3" borderId="50" xfId="0" applyFont="1" applyFill="1" applyBorder="1"/>
    <xf numFmtId="164" fontId="3" fillId="3" borderId="48" xfId="1" applyNumberFormat="1" applyFont="1" applyFill="1" applyBorder="1"/>
    <xf numFmtId="164" fontId="3" fillId="3" borderId="73" xfId="1" applyNumberFormat="1" applyFont="1" applyFill="1" applyBorder="1" applyAlignment="1"/>
    <xf numFmtId="164" fontId="0" fillId="2" borderId="2" xfId="1" applyNumberFormat="1" applyFont="1" applyFill="1" applyBorder="1" applyAlignment="1">
      <alignment vertical="center" wrapText="1"/>
    </xf>
    <xf numFmtId="164" fontId="0" fillId="2" borderId="23" xfId="1" applyNumberFormat="1" applyFont="1" applyFill="1" applyBorder="1" applyAlignment="1">
      <alignment vertical="center" wrapText="1"/>
    </xf>
    <xf numFmtId="164" fontId="0" fillId="2" borderId="4" xfId="1" applyNumberFormat="1" applyFont="1" applyFill="1" applyBorder="1" applyAlignment="1">
      <alignment vertical="center" wrapText="1"/>
    </xf>
    <xf numFmtId="167" fontId="0" fillId="2" borderId="23" xfId="3" applyNumberFormat="1" applyFont="1" applyFill="1" applyBorder="1" applyAlignment="1">
      <alignment horizontal="right" vertical="center" wrapText="1"/>
    </xf>
    <xf numFmtId="166" fontId="0" fillId="2" borderId="23" xfId="1" applyNumberFormat="1" applyFont="1" applyFill="1" applyBorder="1" applyAlignment="1">
      <alignment vertical="center" wrapText="1"/>
    </xf>
    <xf numFmtId="164" fontId="0" fillId="2" borderId="3" xfId="1" applyNumberFormat="1" applyFont="1" applyFill="1" applyBorder="1" applyAlignment="1">
      <alignment vertical="center" wrapText="1"/>
    </xf>
    <xf numFmtId="0" fontId="0" fillId="10" borderId="0" xfId="0" applyFill="1"/>
    <xf numFmtId="0" fontId="0" fillId="0" borderId="3" xfId="0" applyBorder="1"/>
    <xf numFmtId="0" fontId="3" fillId="3" borderId="61" xfId="0" applyFont="1" applyFill="1" applyBorder="1" applyAlignment="1">
      <alignment horizontal="center" vertical="center" wrapText="1"/>
    </xf>
    <xf numFmtId="6" fontId="3" fillId="3" borderId="22" xfId="0" applyNumberFormat="1" applyFont="1" applyFill="1" applyBorder="1"/>
    <xf numFmtId="6" fontId="3" fillId="3" borderId="67" xfId="0" applyNumberFormat="1" applyFont="1" applyFill="1" applyBorder="1"/>
    <xf numFmtId="0" fontId="0" fillId="2" borderId="22" xfId="0" applyFill="1" applyBorder="1" applyAlignment="1">
      <alignment vertical="center" wrapText="1"/>
    </xf>
    <xf numFmtId="0" fontId="0" fillId="2" borderId="23" xfId="0" applyFill="1" applyBorder="1" applyAlignment="1">
      <alignment vertical="center" wrapText="1"/>
    </xf>
    <xf numFmtId="164" fontId="0" fillId="2" borderId="22" xfId="1" applyNumberFormat="1" applyFont="1" applyFill="1" applyBorder="1" applyAlignment="1">
      <alignment vertical="center" wrapText="1"/>
    </xf>
    <xf numFmtId="164" fontId="0" fillId="2" borderId="67" xfId="1" applyNumberFormat="1" applyFont="1" applyFill="1" applyBorder="1" applyAlignment="1">
      <alignment vertical="center" wrapText="1"/>
    </xf>
    <xf numFmtId="0" fontId="24" fillId="0" borderId="26" xfId="7" applyFont="1" applyBorder="1" applyAlignment="1">
      <alignment vertical="center"/>
    </xf>
    <xf numFmtId="0" fontId="24" fillId="0" borderId="26" xfId="7" applyFont="1" applyBorder="1" applyAlignment="1">
      <alignment horizontal="center" vertical="center"/>
    </xf>
    <xf numFmtId="0" fontId="25" fillId="0" borderId="19" xfId="7" applyFont="1" applyBorder="1"/>
    <xf numFmtId="0" fontId="24" fillId="0" borderId="19" xfId="7" applyFont="1" applyBorder="1"/>
    <xf numFmtId="0" fontId="23" fillId="2" borderId="16" xfId="0" applyFont="1" applyFill="1" applyBorder="1" applyAlignment="1">
      <alignment horizontal="center" vertical="center" wrapText="1"/>
    </xf>
    <xf numFmtId="164" fontId="23" fillId="2" borderId="17" xfId="1" applyNumberFormat="1" applyFont="1" applyFill="1" applyBorder="1" applyAlignment="1">
      <alignment horizontal="center" vertical="center" wrapText="1"/>
    </xf>
    <xf numFmtId="164" fontId="23" fillId="2" borderId="18" xfId="1" applyNumberFormat="1" applyFont="1" applyFill="1" applyBorder="1" applyAlignment="1">
      <alignment horizontal="center" vertical="center" wrapText="1"/>
    </xf>
    <xf numFmtId="164" fontId="23" fillId="2" borderId="0" xfId="1" applyNumberFormat="1" applyFont="1" applyFill="1" applyBorder="1" applyAlignment="1">
      <alignment horizontal="center" vertical="center" wrapText="1"/>
    </xf>
    <xf numFmtId="0" fontId="21" fillId="0" borderId="0" xfId="7" applyFont="1" applyAlignment="1">
      <alignment vertical="top" wrapText="1"/>
    </xf>
    <xf numFmtId="164" fontId="0" fillId="0" borderId="6" xfId="1" applyNumberFormat="1" applyFont="1" applyFill="1" applyBorder="1"/>
    <xf numFmtId="164" fontId="0" fillId="0" borderId="8" xfId="1" applyNumberFormat="1" applyFont="1" applyFill="1" applyBorder="1"/>
    <xf numFmtId="164" fontId="0" fillId="0" borderId="21" xfId="1" applyNumberFormat="1" applyFont="1" applyFill="1" applyBorder="1"/>
    <xf numFmtId="169" fontId="0" fillId="0" borderId="58" xfId="0" applyNumberFormat="1" applyBorder="1"/>
    <xf numFmtId="169" fontId="0" fillId="0" borderId="0" xfId="0" applyNumberFormat="1"/>
    <xf numFmtId="169" fontId="0" fillId="0" borderId="43" xfId="0" applyNumberFormat="1" applyBorder="1"/>
    <xf numFmtId="169" fontId="3" fillId="0" borderId="28" xfId="0" applyNumberFormat="1" applyFont="1" applyBorder="1"/>
    <xf numFmtId="169" fontId="3" fillId="0" borderId="29" xfId="0" applyNumberFormat="1" applyFont="1" applyBorder="1"/>
    <xf numFmtId="169" fontId="3" fillId="0" borderId="30" xfId="0" applyNumberFormat="1" applyFont="1" applyBorder="1"/>
    <xf numFmtId="0" fontId="3" fillId="0" borderId="43" xfId="0" applyFont="1" applyBorder="1"/>
    <xf numFmtId="169" fontId="3" fillId="0" borderId="58" xfId="0" applyNumberFormat="1" applyFont="1" applyBorder="1"/>
    <xf numFmtId="169" fontId="3" fillId="0" borderId="0" xfId="0" applyNumberFormat="1" applyFont="1"/>
    <xf numFmtId="169" fontId="3" fillId="0" borderId="43" xfId="0" applyNumberFormat="1" applyFont="1" applyBorder="1"/>
    <xf numFmtId="2" fontId="3" fillId="0" borderId="28" xfId="0" applyNumberFormat="1" applyFont="1" applyBorder="1"/>
    <xf numFmtId="2" fontId="3" fillId="0" borderId="29" xfId="0" applyNumberFormat="1" applyFont="1" applyBorder="1"/>
    <xf numFmtId="2" fontId="3" fillId="0" borderId="30" xfId="0" applyNumberFormat="1" applyFont="1" applyBorder="1"/>
    <xf numFmtId="169" fontId="0" fillId="0" borderId="58" xfId="0" quotePrefix="1" applyNumberFormat="1" applyBorder="1"/>
    <xf numFmtId="0" fontId="3" fillId="0" borderId="62" xfId="0" applyFont="1" applyBorder="1"/>
    <xf numFmtId="2" fontId="3" fillId="0" borderId="56" xfId="0" applyNumberFormat="1" applyFont="1" applyBorder="1"/>
    <xf numFmtId="2" fontId="3" fillId="0" borderId="46" xfId="0" applyNumberFormat="1" applyFont="1" applyBorder="1"/>
    <xf numFmtId="2" fontId="3" fillId="0" borderId="62" xfId="0" applyNumberFormat="1" applyFont="1" applyBorder="1"/>
    <xf numFmtId="169" fontId="3" fillId="0" borderId="53" xfId="0" applyNumberFormat="1" applyFont="1" applyBorder="1"/>
    <xf numFmtId="0" fontId="23" fillId="11" borderId="16" xfId="0" applyFont="1" applyFill="1" applyBorder="1" applyAlignment="1">
      <alignment horizontal="center" vertical="center" wrapText="1"/>
    </xf>
    <xf numFmtId="164" fontId="23" fillId="11" borderId="17" xfId="1" applyNumberFormat="1" applyFont="1" applyFill="1" applyBorder="1" applyAlignment="1">
      <alignment horizontal="center" vertical="center" wrapText="1"/>
    </xf>
    <xf numFmtId="164" fontId="23" fillId="11" borderId="18" xfId="1" applyNumberFormat="1" applyFont="1" applyFill="1" applyBorder="1" applyAlignment="1">
      <alignment horizontal="center" vertical="center" wrapText="1"/>
    </xf>
    <xf numFmtId="164" fontId="23" fillId="11" borderId="0" xfId="1" applyNumberFormat="1" applyFont="1" applyFill="1" applyBorder="1" applyAlignment="1">
      <alignment horizontal="center" vertical="center" wrapText="1"/>
    </xf>
    <xf numFmtId="168" fontId="0" fillId="0" borderId="19" xfId="1" applyNumberFormat="1" applyFont="1" applyBorder="1" applyAlignment="1">
      <alignment horizontal="right"/>
    </xf>
    <xf numFmtId="0" fontId="0" fillId="0" borderId="19" xfId="0" applyBorder="1" applyAlignment="1">
      <alignment horizontal="left" wrapText="1"/>
    </xf>
    <xf numFmtId="164" fontId="0" fillId="0" borderId="42" xfId="1" applyNumberFormat="1" applyFont="1" applyFill="1" applyBorder="1" applyAlignment="1">
      <alignment horizontal="center" vertical="center"/>
    </xf>
    <xf numFmtId="0" fontId="3" fillId="0" borderId="0" xfId="0" applyFont="1" applyAlignment="1">
      <alignment horizontal="right"/>
    </xf>
    <xf numFmtId="164" fontId="17" fillId="0" borderId="0" xfId="1" applyNumberFormat="1" applyFont="1"/>
    <xf numFmtId="3" fontId="24" fillId="0" borderId="19" xfId="1" applyNumberFormat="1" applyFont="1" applyBorder="1"/>
    <xf numFmtId="3" fontId="25" fillId="0" borderId="19" xfId="1" applyNumberFormat="1" applyFont="1" applyFill="1" applyBorder="1"/>
    <xf numFmtId="167" fontId="0" fillId="0" borderId="20" xfId="3" applyNumberFormat="1" applyFont="1" applyBorder="1"/>
    <xf numFmtId="167" fontId="0" fillId="0" borderId="7" xfId="3" applyNumberFormat="1" applyFont="1" applyBorder="1"/>
    <xf numFmtId="167" fontId="0" fillId="9" borderId="11" xfId="3" applyNumberFormat="1" applyFont="1" applyFill="1" applyBorder="1"/>
    <xf numFmtId="167" fontId="0" fillId="0" borderId="7" xfId="3" applyNumberFormat="1" applyFont="1" applyFill="1" applyBorder="1"/>
    <xf numFmtId="167" fontId="0" fillId="0" borderId="20" xfId="3" applyNumberFormat="1" applyFont="1" applyFill="1" applyBorder="1"/>
    <xf numFmtId="0" fontId="0" fillId="0" borderId="0" xfId="0" applyAlignment="1">
      <alignment horizontal="left" wrapText="1"/>
    </xf>
    <xf numFmtId="0" fontId="7" fillId="2" borderId="65"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23" fillId="11" borderId="19"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9" fillId="0" borderId="44" xfId="0" applyFont="1" applyBorder="1" applyAlignment="1">
      <alignment horizontal="left" wrapText="1"/>
    </xf>
    <xf numFmtId="0" fontId="0" fillId="4" borderId="49" xfId="0" applyFill="1" applyBorder="1" applyAlignment="1">
      <alignment horizontal="left" vertical="center"/>
    </xf>
    <xf numFmtId="0" fontId="0" fillId="4" borderId="50" xfId="0" applyFill="1" applyBorder="1" applyAlignment="1">
      <alignment horizontal="left" vertical="center"/>
    </xf>
    <xf numFmtId="0" fontId="0" fillId="4" borderId="51" xfId="0" applyFill="1" applyBorder="1" applyAlignment="1">
      <alignment horizontal="left" vertical="center"/>
    </xf>
    <xf numFmtId="0" fontId="0" fillId="0" borderId="61" xfId="0" applyBorder="1" applyAlignment="1">
      <alignment horizontal="left" vertical="center" wrapText="1"/>
    </xf>
    <xf numFmtId="0" fontId="0" fillId="0" borderId="58" xfId="0" applyBorder="1" applyAlignment="1">
      <alignment horizontal="left" vertical="center" wrapText="1"/>
    </xf>
    <xf numFmtId="0" fontId="0" fillId="0" borderId="48" xfId="0" applyBorder="1" applyAlignment="1">
      <alignment horizontal="left" vertical="center" wrapText="1"/>
    </xf>
    <xf numFmtId="0" fontId="0" fillId="0" borderId="28" xfId="0" applyBorder="1" applyAlignment="1">
      <alignment horizontal="left" vertical="center" wrapTex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164" fontId="14" fillId="2" borderId="2" xfId="1" applyNumberFormat="1" applyFont="1" applyFill="1" applyBorder="1" applyAlignment="1">
      <alignment horizontal="center" vertical="center" wrapText="1"/>
    </xf>
    <xf numFmtId="164" fontId="14" fillId="2" borderId="3" xfId="1" applyNumberFormat="1"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9" fillId="0" borderId="0" xfId="0" applyFont="1" applyAlignment="1">
      <alignment horizontal="left" wrapText="1"/>
    </xf>
    <xf numFmtId="0" fontId="6" fillId="2" borderId="61"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164" fontId="7" fillId="2" borderId="2" xfId="1" applyNumberFormat="1" applyFont="1" applyFill="1" applyBorder="1" applyAlignment="1">
      <alignment horizontal="center" vertical="center" wrapText="1"/>
    </xf>
    <xf numFmtId="164" fontId="7" fillId="2" borderId="3" xfId="1" applyNumberFormat="1" applyFont="1" applyFill="1" applyBorder="1" applyAlignment="1">
      <alignment horizontal="center" vertical="center" wrapText="1"/>
    </xf>
    <xf numFmtId="164" fontId="7" fillId="6" borderId="2" xfId="1" applyNumberFormat="1" applyFont="1" applyFill="1" applyBorder="1" applyAlignment="1">
      <alignment horizontal="center" vertical="center" wrapText="1"/>
    </xf>
    <xf numFmtId="164" fontId="7" fillId="6" borderId="3" xfId="1" applyNumberFormat="1"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6" borderId="6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0" fillId="0" borderId="60" xfId="0" applyBorder="1" applyAlignment="1">
      <alignment horizontal="left" vertical="center" wrapText="1"/>
    </xf>
    <xf numFmtId="0" fontId="0" fillId="0" borderId="69" xfId="0" applyBorder="1" applyAlignment="1">
      <alignment horizontal="left" vertical="center" wrapText="1"/>
    </xf>
    <xf numFmtId="0" fontId="21" fillId="0" borderId="44" xfId="7" applyFont="1" applyBorder="1" applyAlignment="1">
      <alignment horizontal="left" vertical="top" wrapText="1"/>
    </xf>
    <xf numFmtId="0" fontId="20" fillId="0" borderId="0" xfId="7" applyFont="1" applyAlignment="1">
      <alignment horizontal="left" vertical="center" wrapText="1"/>
    </xf>
    <xf numFmtId="0" fontId="17" fillId="0" borderId="0" xfId="7" applyAlignment="1">
      <alignment horizontal="left" vertical="center" wrapText="1"/>
    </xf>
    <xf numFmtId="0" fontId="24" fillId="0" borderId="38" xfId="7" applyFont="1" applyBorder="1" applyAlignment="1">
      <alignment horizontal="center" vertical="center"/>
    </xf>
    <xf numFmtId="0" fontId="24" fillId="0" borderId="29" xfId="7" applyFont="1" applyBorder="1" applyAlignment="1">
      <alignment horizontal="center" vertical="center"/>
    </xf>
    <xf numFmtId="0" fontId="24" fillId="0" borderId="35" xfId="7" applyFont="1" applyBorder="1" applyAlignment="1">
      <alignment horizontal="center" vertical="center"/>
    </xf>
  </cellXfs>
  <cellStyles count="11">
    <cellStyle name="Comma" xfId="1" builtinId="3"/>
    <cellStyle name="Currency" xfId="2" builtinId="4"/>
    <cellStyle name="Normal" xfId="0" builtinId="0"/>
    <cellStyle name="Normal 10 2" xfId="4" xr:uid="{00000000-0005-0000-0000-000003000000}"/>
    <cellStyle name="Normal 2" xfId="5" xr:uid="{00000000-0005-0000-0000-000004000000}"/>
    <cellStyle name="Normal 2 2" xfId="7" xr:uid="{00000000-0005-0000-0000-000005000000}"/>
    <cellStyle name="Normal 4" xfId="8" xr:uid="{00000000-0005-0000-0000-000006000000}"/>
    <cellStyle name="Normal 4 2" xfId="10" xr:uid="{AE6B8380-3FA4-424C-85BE-18AA4C5FBC5B}"/>
    <cellStyle name="Normal 5" xfId="9" xr:uid="{342A530F-0EFB-4832-A4D2-B744FF8F3FE0}"/>
    <cellStyle name="Normal_Revised Exhibit 1_021810_Eberts" xfId="6" xr:uid="{00000000-0005-0000-0000-000008000000}"/>
    <cellStyle name="Percent" xfId="3" builtinId="5"/>
  </cellStyles>
  <dxfs count="0"/>
  <tableStyles count="0" defaultTableStyle="TableStyleMedium2" defaultPivotStyle="PivotStyleLight16"/>
  <colors>
    <mruColors>
      <color rgb="FF1F45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Metrics'!$L$6:$O$6</c:f>
              <c:strCache>
                <c:ptCount val="4"/>
                <c:pt idx="0">
                  <c:v> Primary Metric Electric (MWh) - 2020/21  TRM </c:v>
                </c:pt>
                <c:pt idx="1">
                  <c:v> Secondary Metric Electric (MWh) 2022 TRM </c:v>
                </c:pt>
                <c:pt idx="2">
                  <c:v> Primary Metric - Gas (Dth) - 2020/21 TRM </c:v>
                </c:pt>
                <c:pt idx="3">
                  <c:v> Secondary Metric - Gas (Dth) - 2022 TRM </c:v>
                </c:pt>
              </c:strCache>
            </c:strRef>
          </c:cat>
          <c:val>
            <c:numRef>
              <c:f>'AP F - Secondary Metrics'!$L$7:$O$7</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D7D5-4490-B6EF-0055D0B63535}"/>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Metrics'!$L$6:$M$6</c:f>
              <c:strCache>
                <c:ptCount val="2"/>
                <c:pt idx="0">
                  <c:v> Primary Metric Electric (MWh) - 2020/21  TRM </c:v>
                </c:pt>
                <c:pt idx="1">
                  <c:v> Secondary Metric Electric (MWh) 2022 TRM </c:v>
                </c:pt>
              </c:strCache>
            </c:strRef>
          </c:cat>
          <c:val>
            <c:numRef>
              <c:f>'AP F - Secondary Metrics'!$L$8:$M$8</c:f>
              <c:numCache>
                <c:formatCode>_(* #,##0_);_(* \(#,##0\);_(* "-"??_);_(@_)</c:formatCode>
                <c:ptCount val="2"/>
                <c:pt idx="0">
                  <c:v>0</c:v>
                </c:pt>
              </c:numCache>
            </c:numRef>
          </c:val>
          <c:extLst>
            <c:ext xmlns:c16="http://schemas.microsoft.com/office/drawing/2014/chart" uri="{C3380CC4-5D6E-409C-BE32-E72D297353CC}">
              <c16:uniqueId val="{00000000-7A54-4E7D-AB0A-66391554A25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41031</xdr:colOff>
      <xdr:row>10</xdr:row>
      <xdr:rowOff>96779</xdr:rowOff>
    </xdr:from>
    <xdr:to>
      <xdr:col>16</xdr:col>
      <xdr:colOff>228600</xdr:colOff>
      <xdr:row>17</xdr:row>
      <xdr:rowOff>390525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73045</xdr:colOff>
      <xdr:row>19</xdr:row>
      <xdr:rowOff>116211</xdr:rowOff>
    </xdr:from>
    <xdr:to>
      <xdr:col>14</xdr:col>
      <xdr:colOff>904875</xdr:colOff>
      <xdr:row>31</xdr:row>
      <xdr:rowOff>13667</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B1:N13"/>
  <sheetViews>
    <sheetView zoomScaleNormal="100" workbookViewId="0">
      <selection activeCell="B15" sqref="B15"/>
    </sheetView>
  </sheetViews>
  <sheetFormatPr defaultRowHeight="14.5"/>
  <cols>
    <col min="1" max="1" width="3.81640625" customWidth="1"/>
    <col min="2" max="2" width="20.81640625" customWidth="1"/>
    <col min="3" max="14" width="6.7265625" customWidth="1"/>
    <col min="15" max="15" width="3.81640625" customWidth="1"/>
  </cols>
  <sheetData>
    <row r="1" spans="2:14" ht="15.5">
      <c r="B1" s="359" t="s">
        <v>10</v>
      </c>
      <c r="N1" s="417" t="e">
        <f>#REF!</f>
        <v>#REF!</v>
      </c>
    </row>
    <row r="2" spans="2:14">
      <c r="B2" s="427"/>
      <c r="C2" s="429" t="s">
        <v>11</v>
      </c>
      <c r="D2" s="429"/>
      <c r="E2" s="429"/>
      <c r="F2" s="429"/>
      <c r="G2" s="429"/>
      <c r="H2" s="429"/>
      <c r="I2" s="430" t="s">
        <v>12</v>
      </c>
      <c r="J2" s="430"/>
      <c r="K2" s="430"/>
      <c r="L2" s="430"/>
      <c r="M2" s="430"/>
      <c r="N2" s="430"/>
    </row>
    <row r="3" spans="2:14">
      <c r="B3" s="428"/>
      <c r="C3" s="410" t="s">
        <v>13</v>
      </c>
      <c r="D3" s="411" t="s">
        <v>14</v>
      </c>
      <c r="E3" s="411" t="s">
        <v>15</v>
      </c>
      <c r="F3" s="412" t="s">
        <v>16</v>
      </c>
      <c r="G3" s="413" t="s">
        <v>17</v>
      </c>
      <c r="H3" s="413" t="s">
        <v>18</v>
      </c>
      <c r="I3" s="383" t="s">
        <v>13</v>
      </c>
      <c r="J3" s="384" t="s">
        <v>14</v>
      </c>
      <c r="K3" s="384" t="s">
        <v>15</v>
      </c>
      <c r="L3" s="385" t="s">
        <v>16</v>
      </c>
      <c r="M3" s="386" t="s">
        <v>17</v>
      </c>
      <c r="N3" s="386" t="s">
        <v>18</v>
      </c>
    </row>
    <row r="4" spans="2:14" ht="32.15" customHeight="1">
      <c r="B4" s="415" t="s">
        <v>19</v>
      </c>
      <c r="C4" s="414">
        <v>1.6912953660334422</v>
      </c>
      <c r="D4" s="414">
        <v>7.6873094770242494</v>
      </c>
      <c r="E4" s="414">
        <v>0.88903672878263074</v>
      </c>
      <c r="F4" s="414">
        <v>0.55795752066447302</v>
      </c>
      <c r="G4" s="414">
        <v>0.69537437664100765</v>
      </c>
      <c r="H4" s="414">
        <v>2.3100122391922571</v>
      </c>
      <c r="I4" s="414"/>
      <c r="J4" s="414"/>
      <c r="K4" s="414"/>
      <c r="L4" s="414"/>
      <c r="M4" s="414"/>
      <c r="N4" s="414"/>
    </row>
    <row r="5" spans="2:14" ht="32.15" customHeight="1">
      <c r="B5" s="415" t="s">
        <v>20</v>
      </c>
      <c r="C5" s="414">
        <v>1.5948443461590431</v>
      </c>
      <c r="D5" s="414">
        <v>4.8944843843390915</v>
      </c>
      <c r="E5" s="414">
        <v>1.2080576718959766</v>
      </c>
      <c r="F5" s="414">
        <v>0.72342567722215156</v>
      </c>
      <c r="G5" s="414">
        <v>0.77418863545946359</v>
      </c>
      <c r="H5" s="414">
        <v>2.4269064669265794</v>
      </c>
      <c r="I5" s="414"/>
      <c r="J5" s="414"/>
      <c r="K5" s="414"/>
      <c r="L5" s="414"/>
      <c r="M5" s="414"/>
      <c r="N5" s="414"/>
    </row>
    <row r="6" spans="2:14" ht="32.15" customHeight="1">
      <c r="B6" s="415" t="s">
        <v>21</v>
      </c>
      <c r="C6" s="414">
        <v>1.1566903933099393</v>
      </c>
      <c r="D6" s="414" t="s">
        <v>22</v>
      </c>
      <c r="E6" s="414">
        <v>0.53532041561918309</v>
      </c>
      <c r="F6" s="414">
        <v>0.40193461054964258</v>
      </c>
      <c r="G6" s="414">
        <v>0.53532041561918309</v>
      </c>
      <c r="H6" s="414">
        <v>1.8430926324773469</v>
      </c>
      <c r="I6" s="414"/>
      <c r="J6" s="414"/>
      <c r="K6" s="414"/>
      <c r="L6" s="414"/>
      <c r="M6" s="414"/>
      <c r="N6" s="414"/>
    </row>
    <row r="7" spans="2:14" ht="32.15" customHeight="1">
      <c r="B7" s="415" t="s">
        <v>23</v>
      </c>
      <c r="C7" s="414">
        <v>2.1673843078328705</v>
      </c>
      <c r="D7" s="414" t="s">
        <v>22</v>
      </c>
      <c r="E7" s="414">
        <v>1.1973774224209452</v>
      </c>
      <c r="F7" s="414">
        <v>0.61763762208281969</v>
      </c>
      <c r="G7" s="414">
        <v>1.1973774224209452</v>
      </c>
      <c r="H7" s="414">
        <v>2.5803105235647585</v>
      </c>
      <c r="I7" s="414"/>
      <c r="J7" s="414"/>
      <c r="K7" s="414"/>
      <c r="L7" s="414"/>
      <c r="M7" s="414"/>
      <c r="N7" s="414"/>
    </row>
    <row r="8" spans="2:14" ht="32.15" customHeight="1">
      <c r="B8" s="415" t="s">
        <v>1</v>
      </c>
      <c r="C8" s="414">
        <v>1.320550239011598</v>
      </c>
      <c r="D8" s="414" t="s">
        <v>22</v>
      </c>
      <c r="E8" s="414">
        <v>0.68736707845391143</v>
      </c>
      <c r="F8" s="414">
        <v>0.46104163567252404</v>
      </c>
      <c r="G8" s="414">
        <v>0.68736707845391143</v>
      </c>
      <c r="H8" s="414">
        <v>2.4212356152064389</v>
      </c>
      <c r="I8" s="414"/>
      <c r="J8" s="414"/>
      <c r="K8" s="414"/>
      <c r="L8" s="414"/>
      <c r="M8" s="414"/>
      <c r="N8" s="414"/>
    </row>
    <row r="9" spans="2:14" ht="32.15" customHeight="1">
      <c r="B9" s="415" t="s">
        <v>24</v>
      </c>
      <c r="C9" s="414">
        <v>2.6591579921630468</v>
      </c>
      <c r="D9" s="414">
        <v>5.3822171119600686</v>
      </c>
      <c r="E9" s="414">
        <v>1.8722647599727713</v>
      </c>
      <c r="F9" s="414">
        <v>1.1010453482762954</v>
      </c>
      <c r="G9" s="414">
        <v>1.2801670844004864</v>
      </c>
      <c r="H9" s="414">
        <v>4.2927252504539677</v>
      </c>
      <c r="I9" s="414"/>
      <c r="J9" s="414"/>
      <c r="K9" s="414"/>
      <c r="L9" s="414"/>
      <c r="M9" s="414"/>
      <c r="N9" s="414"/>
    </row>
    <row r="10" spans="2:14" ht="32.15" customHeight="1">
      <c r="B10" s="415" t="s">
        <v>25</v>
      </c>
      <c r="C10" s="414">
        <v>2.7131402011740162</v>
      </c>
      <c r="D10" s="414">
        <v>6.5542957863130749</v>
      </c>
      <c r="E10" s="414">
        <v>2.0440083000075782</v>
      </c>
      <c r="F10" s="414">
        <v>1.1645817282483761</v>
      </c>
      <c r="G10" s="414">
        <v>1.2795247783397365</v>
      </c>
      <c r="H10" s="414">
        <v>3.5345223807170267</v>
      </c>
      <c r="I10" s="414"/>
      <c r="J10" s="414"/>
      <c r="K10" s="414"/>
      <c r="L10" s="414"/>
      <c r="M10" s="414"/>
      <c r="N10" s="414"/>
    </row>
    <row r="11" spans="2:14" ht="32.15" customHeight="1">
      <c r="B11" s="415" t="s">
        <v>26</v>
      </c>
      <c r="C11" s="414">
        <v>3.0086552480981523</v>
      </c>
      <c r="D11" s="414">
        <v>6.9250381014156801</v>
      </c>
      <c r="E11" s="414">
        <v>2.1024289273046839</v>
      </c>
      <c r="F11" s="414">
        <v>1.261493045835389</v>
      </c>
      <c r="G11" s="414">
        <v>1.4896355349071106</v>
      </c>
      <c r="H11" s="414">
        <v>4.7425549370832796</v>
      </c>
      <c r="I11" s="414"/>
      <c r="J11" s="414"/>
      <c r="K11" s="414"/>
      <c r="L11" s="414"/>
      <c r="M11" s="414"/>
      <c r="N11" s="414"/>
    </row>
    <row r="12" spans="2:14" ht="32.15" customHeight="1">
      <c r="B12" s="415" t="s">
        <v>27</v>
      </c>
      <c r="C12" s="414">
        <v>1.7697041995692719</v>
      </c>
      <c r="D12" s="414">
        <v>8.691895087549911</v>
      </c>
      <c r="E12" s="414">
        <v>1.4347158439768057</v>
      </c>
      <c r="F12" s="414">
        <v>0.99433350113585195</v>
      </c>
      <c r="G12" s="414">
        <v>1.2554983262758079</v>
      </c>
      <c r="H12" s="414">
        <v>4.0476319556364748</v>
      </c>
      <c r="I12" s="414"/>
      <c r="J12" s="414"/>
      <c r="K12" s="414"/>
      <c r="L12" s="414"/>
      <c r="M12" s="414"/>
      <c r="N12" s="414"/>
    </row>
    <row r="13" spans="2:14" ht="32.15" customHeight="1">
      <c r="B13" s="415" t="s">
        <v>28</v>
      </c>
      <c r="C13" s="414">
        <v>1.777775798885896</v>
      </c>
      <c r="D13" s="414">
        <v>5.2820759660436201</v>
      </c>
      <c r="E13" s="414">
        <v>1.1177960494504093</v>
      </c>
      <c r="F13" s="414">
        <v>0.87085527021510711</v>
      </c>
      <c r="G13" s="414">
        <v>0.88670629113442578</v>
      </c>
      <c r="H13" s="414">
        <v>3.0373520368635396</v>
      </c>
      <c r="I13" s="414"/>
      <c r="J13" s="414"/>
      <c r="K13" s="414"/>
      <c r="L13" s="414"/>
      <c r="M13" s="414"/>
      <c r="N13" s="414"/>
    </row>
  </sheetData>
  <mergeCells count="3">
    <mergeCell ref="B2:B3"/>
    <mergeCell ref="C2:H2"/>
    <mergeCell ref="I2:N2"/>
  </mergeCells>
  <pageMargins left="0.7" right="0.7" top="0.75" bottom="0.75" header="0.3" footer="0.3"/>
  <pageSetup orientation="landscape" r:id="rId1"/>
  <headerFooter>
    <oddHeader>&amp;RTable 8 -  Benefit-Cost Test Results By Program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499984740745262"/>
    <pageSetUpPr fitToPage="1"/>
  </sheetPr>
  <dimension ref="A1:K37"/>
  <sheetViews>
    <sheetView tabSelected="1" zoomScaleNormal="100" zoomScalePageLayoutView="50" workbookViewId="0">
      <pane ySplit="6" topLeftCell="A7" activePane="bottomLeft" state="frozen"/>
      <selection activeCell="D1" sqref="D1"/>
      <selection pane="bottomLeft" activeCell="E1" sqref="E1"/>
    </sheetView>
  </sheetViews>
  <sheetFormatPr defaultColWidth="9.26953125" defaultRowHeight="14.5"/>
  <cols>
    <col min="1" max="1" width="3.1796875" customWidth="1"/>
    <col min="2" max="2" width="22.1796875" customWidth="1"/>
    <col min="3" max="3" width="35" customWidth="1"/>
    <col min="4" max="5" width="13.54296875" customWidth="1"/>
    <col min="6" max="8" width="14.54296875" style="2" customWidth="1"/>
    <col min="9" max="9" width="14.54296875" style="3" customWidth="1"/>
    <col min="10" max="10" width="14.54296875" customWidth="1"/>
    <col min="11" max="11" width="14.81640625" customWidth="1"/>
    <col min="12" max="12" width="1.7265625" customWidth="1"/>
  </cols>
  <sheetData>
    <row r="1" spans="1:11" ht="23.5">
      <c r="A1" s="1" t="s">
        <v>29</v>
      </c>
      <c r="F1"/>
      <c r="G1"/>
      <c r="H1"/>
      <c r="I1"/>
    </row>
    <row r="2" spans="1:11">
      <c r="F2"/>
      <c r="G2"/>
      <c r="H2"/>
      <c r="I2"/>
    </row>
    <row r="3" spans="1:11" ht="19" thickBot="1">
      <c r="A3" s="4"/>
      <c r="B3" s="4" t="e">
        <f>#REF!</f>
        <v>#REF!</v>
      </c>
      <c r="C3" s="4"/>
      <c r="D3" s="4"/>
      <c r="E3" s="4"/>
      <c r="F3" s="4"/>
      <c r="G3" s="4"/>
      <c r="H3" s="4"/>
      <c r="I3" s="4"/>
      <c r="J3" s="4"/>
    </row>
    <row r="4" spans="1:11" ht="15" thickBot="1">
      <c r="A4" t="s">
        <v>30</v>
      </c>
      <c r="B4" s="88"/>
      <c r="C4" s="89"/>
      <c r="D4" s="431" t="s">
        <v>31</v>
      </c>
      <c r="E4" s="432"/>
      <c r="F4" s="432"/>
      <c r="G4" s="432"/>
      <c r="H4" s="432"/>
      <c r="I4" s="432"/>
      <c r="J4" s="432"/>
      <c r="K4" s="433"/>
    </row>
    <row r="5" spans="1:11" ht="21" customHeight="1">
      <c r="B5" s="72"/>
      <c r="C5" s="91"/>
      <c r="D5" s="5" t="s">
        <v>32</v>
      </c>
      <c r="E5" s="30" t="s">
        <v>33</v>
      </c>
      <c r="F5" s="5" t="s">
        <v>34</v>
      </c>
      <c r="G5" s="30" t="s">
        <v>35</v>
      </c>
      <c r="H5" s="30" t="s">
        <v>36</v>
      </c>
      <c r="I5" s="22" t="s">
        <v>37</v>
      </c>
      <c r="J5" s="93" t="s">
        <v>38</v>
      </c>
      <c r="K5" s="93" t="s">
        <v>39</v>
      </c>
    </row>
    <row r="6" spans="1:11" ht="48.5" thickBot="1">
      <c r="B6" s="73"/>
      <c r="C6" s="92"/>
      <c r="D6" s="239" t="s">
        <v>40</v>
      </c>
      <c r="E6" s="238" t="s">
        <v>41</v>
      </c>
      <c r="F6" s="19" t="s">
        <v>42</v>
      </c>
      <c r="G6" s="32" t="s">
        <v>43</v>
      </c>
      <c r="H6" s="32" t="s">
        <v>44</v>
      </c>
      <c r="I6" s="240" t="s">
        <v>45</v>
      </c>
      <c r="J6" s="241" t="s">
        <v>46</v>
      </c>
      <c r="K6" s="241" t="s">
        <v>47</v>
      </c>
    </row>
    <row r="7" spans="1:11" ht="17" thickBot="1">
      <c r="B7" s="43" t="s">
        <v>48</v>
      </c>
      <c r="C7" s="361" t="s">
        <v>49</v>
      </c>
      <c r="D7" s="116"/>
      <c r="E7" s="117"/>
      <c r="F7" s="118"/>
      <c r="G7" s="196"/>
      <c r="H7" s="118"/>
      <c r="I7" s="161"/>
      <c r="J7" s="117"/>
      <c r="K7" s="119"/>
    </row>
    <row r="8" spans="1:11">
      <c r="B8" s="438" t="s">
        <v>50</v>
      </c>
      <c r="C8" s="41" t="s">
        <v>51</v>
      </c>
      <c r="D8" s="95">
        <v>3391.1392901372219</v>
      </c>
      <c r="E8" s="96"/>
      <c r="F8" s="95">
        <v>9582.3435159126875</v>
      </c>
      <c r="G8" s="190"/>
      <c r="H8" s="95">
        <v>3706.2087999999999</v>
      </c>
      <c r="I8" s="149">
        <v>0.28691224567000001</v>
      </c>
      <c r="J8" s="315">
        <v>26160.523456372379</v>
      </c>
      <c r="K8" s="44">
        <v>75959.462569429466</v>
      </c>
    </row>
    <row r="9" spans="1:11" ht="15" thickBot="1">
      <c r="B9" s="439"/>
      <c r="C9" s="178" t="s">
        <v>52</v>
      </c>
      <c r="D9" s="179">
        <v>5416.3352674027437</v>
      </c>
      <c r="E9" s="180"/>
      <c r="F9" s="181">
        <v>54358.697738836374</v>
      </c>
      <c r="G9" s="206"/>
      <c r="H9" s="181">
        <v>5919.5649999999996</v>
      </c>
      <c r="I9" s="182">
        <v>8.2470699628640016</v>
      </c>
      <c r="J9" s="316">
        <v>51306.601292000007</v>
      </c>
      <c r="K9" s="183">
        <v>674673.81070199993</v>
      </c>
    </row>
    <row r="10" spans="1:11" ht="18" customHeight="1" thickBot="1">
      <c r="B10" s="77"/>
      <c r="C10" s="184" t="s">
        <v>53</v>
      </c>
      <c r="D10" s="185">
        <v>8807.4745575399647</v>
      </c>
      <c r="E10" s="186">
        <v>56776</v>
      </c>
      <c r="F10" s="187">
        <v>63941.041254749063</v>
      </c>
      <c r="G10" s="177">
        <v>1.1262000000000001</v>
      </c>
      <c r="H10" s="187">
        <v>9625.773799999999</v>
      </c>
      <c r="I10" s="188">
        <v>8.5339822085340025</v>
      </c>
      <c r="J10" s="317">
        <v>77467.124748372386</v>
      </c>
      <c r="K10" s="189">
        <v>750633.27327142935</v>
      </c>
    </row>
    <row r="11" spans="1:11">
      <c r="B11" s="442" t="s">
        <v>54</v>
      </c>
      <c r="C11" s="173" t="s">
        <v>55</v>
      </c>
      <c r="D11" s="105">
        <v>366.08832015093304</v>
      </c>
      <c r="E11" s="96"/>
      <c r="F11" s="95">
        <v>1370.6299034676358</v>
      </c>
      <c r="G11" s="190"/>
      <c r="H11" s="95">
        <v>400.10149999999999</v>
      </c>
      <c r="I11" s="149">
        <v>0.77124658762399989</v>
      </c>
      <c r="J11" s="315">
        <v>6546.4058749999995</v>
      </c>
      <c r="K11" s="44">
        <v>23616.232947799999</v>
      </c>
    </row>
    <row r="12" spans="1:11" ht="15" thickBot="1">
      <c r="B12" s="443"/>
      <c r="C12" s="174" t="s">
        <v>56</v>
      </c>
      <c r="D12" s="108">
        <v>4066.1315204452317</v>
      </c>
      <c r="E12" s="172"/>
      <c r="F12" s="110">
        <v>12576.958643582993</v>
      </c>
      <c r="G12" s="207"/>
      <c r="H12" s="110">
        <v>4443.9143000000004</v>
      </c>
      <c r="I12" s="157">
        <v>1.0398186269999998</v>
      </c>
      <c r="J12" s="10">
        <v>52219.757523100001</v>
      </c>
      <c r="K12" s="79">
        <v>161499.89483009998</v>
      </c>
    </row>
    <row r="13" spans="1:11" ht="18" customHeight="1" thickBot="1">
      <c r="B13" s="221"/>
      <c r="C13" s="371" t="s">
        <v>57</v>
      </c>
      <c r="D13" s="185">
        <v>4432.2198405961644</v>
      </c>
      <c r="E13" s="186">
        <v>7986</v>
      </c>
      <c r="F13" s="187">
        <v>13947.588547050629</v>
      </c>
      <c r="G13" s="177">
        <v>1.7464999999999999</v>
      </c>
      <c r="H13" s="187">
        <v>4844.0158000000001</v>
      </c>
      <c r="I13" s="188">
        <v>1.8110652146239996</v>
      </c>
      <c r="J13" s="317">
        <v>58766.163398099998</v>
      </c>
      <c r="K13" s="189">
        <v>185116.12777789996</v>
      </c>
    </row>
    <row r="14" spans="1:11" ht="15" thickBot="1">
      <c r="B14" s="77" t="s">
        <v>58</v>
      </c>
      <c r="C14" s="37" t="s">
        <v>59</v>
      </c>
      <c r="D14" s="111">
        <v>557.28389427100012</v>
      </c>
      <c r="E14" s="171">
        <v>19537</v>
      </c>
      <c r="F14" s="36">
        <v>20707.688080166001</v>
      </c>
      <c r="G14" s="208">
        <v>1.0599000000000001</v>
      </c>
      <c r="H14" s="36">
        <v>609.06089999999995</v>
      </c>
      <c r="I14" s="158">
        <v>0.76963778038199993</v>
      </c>
      <c r="J14" s="318">
        <v>7469.2901859999993</v>
      </c>
      <c r="K14" s="80">
        <v>307303.16810040001</v>
      </c>
    </row>
    <row r="15" spans="1:11" ht="37" customHeight="1" thickBot="1">
      <c r="B15" s="35" t="s">
        <v>60</v>
      </c>
      <c r="C15" s="35" t="s">
        <v>61</v>
      </c>
      <c r="D15" s="112">
        <v>13329.045</v>
      </c>
      <c r="E15" s="113">
        <v>49963</v>
      </c>
      <c r="F15" s="112">
        <v>42269.328000000001</v>
      </c>
      <c r="G15" s="194">
        <v>0.84599999999999997</v>
      </c>
      <c r="H15" s="153">
        <v>14567.441800000001</v>
      </c>
      <c r="I15" s="159">
        <v>0</v>
      </c>
      <c r="J15" s="154">
        <v>13329.045</v>
      </c>
      <c r="K15" s="155">
        <v>42269.328000000001</v>
      </c>
    </row>
    <row r="16" spans="1:11" ht="21" customHeight="1" thickBot="1">
      <c r="B16" s="46" t="s">
        <v>62</v>
      </c>
      <c r="C16" s="52"/>
      <c r="D16" s="114">
        <v>27126.023292407132</v>
      </c>
      <c r="E16" s="115">
        <v>134262</v>
      </c>
      <c r="F16" s="49">
        <v>140865.6458819657</v>
      </c>
      <c r="G16" s="195">
        <v>1.0489999999999999</v>
      </c>
      <c r="H16" s="49">
        <v>29646.292300000001</v>
      </c>
      <c r="I16" s="160">
        <v>11.114685203540002</v>
      </c>
      <c r="J16" s="28">
        <v>157031.6233324724</v>
      </c>
      <c r="K16" s="50">
        <v>1285321.8971497293</v>
      </c>
    </row>
    <row r="17" spans="2:11" ht="15" thickBot="1">
      <c r="B17" s="444" t="s">
        <v>63</v>
      </c>
      <c r="C17" s="445"/>
      <c r="D17" s="364"/>
      <c r="E17" s="365"/>
      <c r="F17" s="366"/>
      <c r="G17" s="367"/>
      <c r="H17" s="366"/>
      <c r="I17" s="368"/>
      <c r="J17" s="365"/>
      <c r="K17" s="369"/>
    </row>
    <row r="18" spans="2:11" ht="15" thickBot="1">
      <c r="B18" s="360" t="s">
        <v>63</v>
      </c>
      <c r="C18" s="361" t="s">
        <v>64</v>
      </c>
      <c r="D18" s="362"/>
      <c r="E18" s="144"/>
      <c r="F18" s="363"/>
      <c r="G18" s="205"/>
      <c r="H18" s="28"/>
      <c r="I18" s="14"/>
      <c r="J18" s="14"/>
      <c r="K18" s="314"/>
    </row>
    <row r="19" spans="2:11" ht="15" thickBot="1">
      <c r="B19" s="42" t="s">
        <v>65</v>
      </c>
      <c r="C19" s="53" t="s">
        <v>66</v>
      </c>
      <c r="D19" s="105">
        <v>8430.6346482336776</v>
      </c>
      <c r="E19" s="106">
        <v>13435</v>
      </c>
      <c r="F19" s="95">
        <v>18768.235624820758</v>
      </c>
      <c r="G19" s="197">
        <v>1.397</v>
      </c>
      <c r="H19" s="95">
        <v>9213.9218999999994</v>
      </c>
      <c r="I19" s="149">
        <v>0.90850940218659959</v>
      </c>
      <c r="J19" s="315">
        <v>124245.60918730157</v>
      </c>
      <c r="K19" s="44">
        <v>265179.49863325717</v>
      </c>
    </row>
    <row r="20" spans="2:11">
      <c r="B20" s="440" t="s">
        <v>67</v>
      </c>
      <c r="C20" s="41" t="s">
        <v>68</v>
      </c>
      <c r="D20" s="120">
        <v>106637.18659693378</v>
      </c>
      <c r="E20" s="121">
        <v>229587</v>
      </c>
      <c r="F20" s="12">
        <v>312721.38080543792</v>
      </c>
      <c r="G20" s="198">
        <v>1.3621000000000001</v>
      </c>
      <c r="H20" s="12">
        <v>116544.80929999999</v>
      </c>
      <c r="I20" s="162">
        <v>66.047224598829118</v>
      </c>
      <c r="J20" s="12">
        <v>1570806.3993181568</v>
      </c>
      <c r="K20" s="306">
        <v>4451994.1967026666</v>
      </c>
    </row>
    <row r="21" spans="2:11">
      <c r="B21" s="440"/>
      <c r="C21" s="38" t="s">
        <v>69</v>
      </c>
      <c r="D21" s="122">
        <v>2579.13292</v>
      </c>
      <c r="E21" s="123">
        <v>5634</v>
      </c>
      <c r="F21" s="124">
        <v>5238.2402953999999</v>
      </c>
      <c r="G21" s="199">
        <v>0.92979999999999996</v>
      </c>
      <c r="H21" s="124">
        <v>2818.7592</v>
      </c>
      <c r="I21" s="163">
        <v>1.1327715270000001</v>
      </c>
      <c r="J21" s="124">
        <v>32506.189360000004</v>
      </c>
      <c r="K21" s="307">
        <v>63221.119646800005</v>
      </c>
    </row>
    <row r="22" spans="2:11">
      <c r="B22" s="441"/>
      <c r="C22" s="38" t="s">
        <v>70</v>
      </c>
      <c r="D22" s="125">
        <v>0</v>
      </c>
      <c r="E22" s="126">
        <v>0</v>
      </c>
      <c r="F22" s="9">
        <v>0</v>
      </c>
      <c r="G22" s="200" t="s">
        <v>4</v>
      </c>
      <c r="H22" s="9">
        <v>0</v>
      </c>
      <c r="I22" s="164">
        <v>0</v>
      </c>
      <c r="J22" s="9">
        <v>0</v>
      </c>
      <c r="K22" s="308">
        <v>0</v>
      </c>
    </row>
    <row r="23" spans="2:11" ht="15" thickBot="1">
      <c r="B23" s="441"/>
      <c r="C23" s="74" t="s">
        <v>71</v>
      </c>
      <c r="D23" s="127">
        <v>0</v>
      </c>
      <c r="E23" s="109">
        <v>716</v>
      </c>
      <c r="F23" s="10">
        <v>660.21533069999998</v>
      </c>
      <c r="G23" s="201">
        <v>0.92210000000000003</v>
      </c>
      <c r="H23" s="10">
        <v>0</v>
      </c>
      <c r="I23" s="157">
        <v>0.18585822999999999</v>
      </c>
      <c r="J23" s="10">
        <v>0</v>
      </c>
      <c r="K23" s="79">
        <v>10282.776480699999</v>
      </c>
    </row>
    <row r="24" spans="2:11" s="18" customFormat="1" ht="21" customHeight="1" thickBot="1">
      <c r="B24" s="16" t="s">
        <v>72</v>
      </c>
      <c r="C24" s="34"/>
      <c r="D24" s="128">
        <v>117646.95416516747</v>
      </c>
      <c r="E24" s="115">
        <v>249372</v>
      </c>
      <c r="F24" s="28">
        <v>337388.07205635868</v>
      </c>
      <c r="G24" s="195">
        <v>1.353</v>
      </c>
      <c r="H24" s="33">
        <v>128577.4904</v>
      </c>
      <c r="I24" s="160">
        <v>68.27436375801571</v>
      </c>
      <c r="J24" s="28">
        <v>1727558.1978654582</v>
      </c>
      <c r="K24" s="50">
        <v>4790677.5914634233</v>
      </c>
    </row>
    <row r="25" spans="2:11" ht="15" thickBot="1">
      <c r="B25" s="446" t="s">
        <v>73</v>
      </c>
      <c r="C25" s="447"/>
      <c r="D25" s="129"/>
      <c r="E25" s="130"/>
      <c r="F25" s="130"/>
      <c r="G25" s="202"/>
      <c r="H25" s="130"/>
      <c r="I25" s="165"/>
      <c r="J25" s="130"/>
      <c r="K25" s="309"/>
    </row>
    <row r="26" spans="2:11">
      <c r="B26" s="435" t="s">
        <v>73</v>
      </c>
      <c r="C26" s="57" t="s">
        <v>74</v>
      </c>
      <c r="D26" s="132"/>
      <c r="E26" s="133"/>
      <c r="F26" s="134"/>
      <c r="G26" s="203"/>
      <c r="H26" s="134"/>
      <c r="I26" s="166"/>
      <c r="J26" s="135"/>
      <c r="K26" s="310"/>
    </row>
    <row r="27" spans="2:11" ht="18" customHeight="1">
      <c r="B27" s="436"/>
      <c r="C27" s="58" t="s">
        <v>75</v>
      </c>
      <c r="D27" s="136">
        <v>1032.0289550534519</v>
      </c>
      <c r="E27" s="123">
        <v>6343</v>
      </c>
      <c r="F27" s="124">
        <v>5372.0210705587633</v>
      </c>
      <c r="G27" s="199">
        <v>0.84689999999999999</v>
      </c>
      <c r="H27" s="124">
        <v>1127.9143999999999</v>
      </c>
      <c r="I27" s="163">
        <v>0.37990249563200001</v>
      </c>
      <c r="J27" s="20">
        <v>12207.689384000001</v>
      </c>
      <c r="K27" s="311">
        <v>63223.461340999987</v>
      </c>
    </row>
    <row r="28" spans="2:11">
      <c r="B28" s="436"/>
      <c r="C28" s="58" t="s">
        <v>76</v>
      </c>
      <c r="D28" s="137"/>
      <c r="E28" s="98"/>
      <c r="F28" s="100"/>
      <c r="G28" s="191"/>
      <c r="H28" s="100"/>
      <c r="I28" s="167"/>
      <c r="J28" s="138"/>
      <c r="K28" s="312"/>
    </row>
    <row r="29" spans="2:11" ht="15" thickBot="1">
      <c r="B29" s="437"/>
      <c r="C29" s="59" t="s">
        <v>71</v>
      </c>
      <c r="D29" s="139"/>
      <c r="E29" s="140"/>
      <c r="F29" s="141"/>
      <c r="G29" s="204"/>
      <c r="H29" s="141"/>
      <c r="I29" s="168"/>
      <c r="J29" s="142"/>
      <c r="K29" s="313"/>
    </row>
    <row r="30" spans="2:11" ht="18" customHeight="1" thickBot="1">
      <c r="B30" s="13" t="s">
        <v>77</v>
      </c>
      <c r="C30" s="56"/>
      <c r="D30" s="143">
        <v>1032.0289550534519</v>
      </c>
      <c r="E30" s="144">
        <v>6343</v>
      </c>
      <c r="F30" s="144">
        <v>5372.0210705587633</v>
      </c>
      <c r="G30" s="205">
        <v>0.84699999999999998</v>
      </c>
      <c r="H30" s="144">
        <v>1127.9143999999999</v>
      </c>
      <c r="I30" s="169">
        <v>0.37990249563200001</v>
      </c>
      <c r="J30" s="14">
        <v>12207.689384000001</v>
      </c>
      <c r="K30" s="314">
        <v>63223.461340999987</v>
      </c>
    </row>
    <row r="31" spans="2:11" ht="15" thickBot="1">
      <c r="B31" s="448" t="s">
        <v>78</v>
      </c>
      <c r="C31" s="449"/>
      <c r="D31" s="129"/>
      <c r="E31" s="130"/>
      <c r="F31" s="130"/>
      <c r="G31" s="202"/>
      <c r="H31" s="130"/>
      <c r="I31" s="165"/>
      <c r="J31" s="130"/>
      <c r="K31" s="309"/>
    </row>
    <row r="32" spans="2:11" ht="15" thickBot="1">
      <c r="B32" s="15" t="s">
        <v>79</v>
      </c>
      <c r="C32" s="322"/>
      <c r="D32" s="132"/>
      <c r="E32" s="133"/>
      <c r="F32" s="134"/>
      <c r="G32" s="203"/>
      <c r="H32" s="134"/>
      <c r="I32" s="168"/>
      <c r="J32" s="82"/>
      <c r="K32" s="82"/>
    </row>
    <row r="33" spans="2:11" ht="15" thickBot="1">
      <c r="B33" s="16" t="s">
        <v>80</v>
      </c>
      <c r="C33" s="23"/>
      <c r="D33" s="132"/>
      <c r="E33" s="133"/>
      <c r="F33" s="134"/>
      <c r="G33" s="203"/>
      <c r="H33" s="134"/>
      <c r="I33" s="168"/>
      <c r="J33" s="82"/>
      <c r="K33" s="82"/>
    </row>
    <row r="34" spans="2:11" ht="12" customHeight="1">
      <c r="B34" s="24"/>
      <c r="C34" s="25"/>
      <c r="D34" s="147"/>
      <c r="E34" s="117"/>
      <c r="F34" s="117"/>
      <c r="G34" s="196"/>
      <c r="H34" s="117"/>
      <c r="I34" s="161"/>
      <c r="J34" s="148"/>
      <c r="K34" s="148"/>
    </row>
    <row r="35" spans="2:11" ht="21" customHeight="1" thickBot="1">
      <c r="B35" s="16" t="s">
        <v>81</v>
      </c>
      <c r="C35" s="23"/>
      <c r="D35" s="145">
        <v>145805.00641262805</v>
      </c>
      <c r="E35" s="146">
        <v>389977</v>
      </c>
      <c r="F35" s="17">
        <v>483625.73900888313</v>
      </c>
      <c r="G35" s="195">
        <v>1.24</v>
      </c>
      <c r="H35" s="17">
        <v>159351.69709999999</v>
      </c>
      <c r="I35" s="170">
        <v>79.768951457187711</v>
      </c>
      <c r="J35" s="39">
        <v>1896797.5105819306</v>
      </c>
      <c r="K35" s="39">
        <v>6139222.949954153</v>
      </c>
    </row>
    <row r="36" spans="2:11" ht="32.15" customHeight="1">
      <c r="B36" s="434" t="s">
        <v>82</v>
      </c>
      <c r="C36" s="434"/>
      <c r="D36" s="434"/>
      <c r="E36" s="434"/>
      <c r="F36" s="434"/>
      <c r="G36" s="434"/>
      <c r="H36" s="434"/>
      <c r="I36" s="434"/>
      <c r="J36" s="434"/>
      <c r="K36" s="18"/>
    </row>
    <row r="37" spans="2:11" ht="32.15" customHeight="1">
      <c r="B37" s="426" t="s">
        <v>83</v>
      </c>
      <c r="C37" s="426"/>
      <c r="D37" s="426"/>
      <c r="E37" s="426"/>
      <c r="F37" s="426"/>
      <c r="G37" s="426"/>
      <c r="H37" s="426"/>
      <c r="I37" s="426"/>
      <c r="J37" s="426"/>
    </row>
  </sheetData>
  <mergeCells count="10">
    <mergeCell ref="D4:K4"/>
    <mergeCell ref="B36:J36"/>
    <mergeCell ref="B37:J37"/>
    <mergeCell ref="B26:B29"/>
    <mergeCell ref="B8:B9"/>
    <mergeCell ref="B20:B23"/>
    <mergeCell ref="B11:B12"/>
    <mergeCell ref="B17:C17"/>
    <mergeCell ref="B25:C25"/>
    <mergeCell ref="B31:C31"/>
  </mergeCells>
  <pageMargins left="0.7" right="0.7" top="0.75" bottom="0.5" header="0.3" footer="0.3"/>
  <pageSetup scale="69" orientation="landscape" r:id="rId1"/>
  <headerFooter>
    <oddHeader>&amp;R&amp;16Appendix B - Qtr Electric Master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pageSetUpPr fitToPage="1"/>
  </sheetPr>
  <dimension ref="A1:K37"/>
  <sheetViews>
    <sheetView zoomScaleNormal="100" zoomScalePageLayoutView="75" workbookViewId="0">
      <pane ySplit="6" topLeftCell="A7" activePane="bottomLeft" state="frozen"/>
      <selection activeCell="D1" sqref="D1"/>
      <selection pane="bottomLeft" activeCell="F1" sqref="F1"/>
    </sheetView>
  </sheetViews>
  <sheetFormatPr defaultColWidth="9.26953125" defaultRowHeight="14.5"/>
  <cols>
    <col min="1" max="1" width="2.7265625" customWidth="1"/>
    <col min="2" max="2" width="22.1796875" customWidth="1"/>
    <col min="3" max="3" width="35" customWidth="1"/>
    <col min="4" max="5" width="13.54296875" customWidth="1"/>
    <col min="6" max="8" width="14.54296875" style="2" customWidth="1"/>
    <col min="9" max="9" width="14.54296875" style="3" customWidth="1"/>
    <col min="10" max="10" width="14.54296875" customWidth="1"/>
    <col min="11" max="11" width="15.26953125" customWidth="1"/>
    <col min="12" max="12" width="1.7265625" customWidth="1"/>
  </cols>
  <sheetData>
    <row r="1" spans="1:11" ht="23.5">
      <c r="A1" s="1" t="s">
        <v>29</v>
      </c>
      <c r="F1"/>
      <c r="G1"/>
      <c r="H1"/>
      <c r="I1"/>
    </row>
    <row r="2" spans="1:11">
      <c r="F2"/>
      <c r="G2"/>
      <c r="H2"/>
      <c r="I2"/>
    </row>
    <row r="3" spans="1:11" ht="19" thickBot="1">
      <c r="A3" s="4"/>
      <c r="B3" s="4" t="e">
        <f>#REF!</f>
        <v>#REF!</v>
      </c>
      <c r="C3" s="4"/>
      <c r="D3" s="4"/>
      <c r="E3" s="4"/>
      <c r="F3" s="4"/>
      <c r="G3" s="4"/>
      <c r="H3" s="4"/>
      <c r="I3" s="4"/>
      <c r="J3" s="4"/>
    </row>
    <row r="4" spans="1:11" ht="15" thickBot="1">
      <c r="A4" t="s">
        <v>30</v>
      </c>
      <c r="B4" s="88"/>
      <c r="C4" s="89"/>
      <c r="D4" s="431" t="s">
        <v>31</v>
      </c>
      <c r="E4" s="432"/>
      <c r="F4" s="432"/>
      <c r="G4" s="432"/>
      <c r="H4" s="432"/>
      <c r="I4" s="432"/>
      <c r="J4" s="432"/>
      <c r="K4" s="433"/>
    </row>
    <row r="5" spans="1:11" ht="21" customHeight="1">
      <c r="B5" s="72"/>
      <c r="C5" s="91"/>
      <c r="D5" s="5" t="s">
        <v>32</v>
      </c>
      <c r="E5" s="30" t="s">
        <v>33</v>
      </c>
      <c r="F5" s="5" t="s">
        <v>34</v>
      </c>
      <c r="G5" s="30" t="s">
        <v>35</v>
      </c>
      <c r="H5" s="30" t="s">
        <v>36</v>
      </c>
      <c r="I5" s="22" t="s">
        <v>37</v>
      </c>
      <c r="J5" s="22" t="s">
        <v>38</v>
      </c>
      <c r="K5" s="6" t="s">
        <v>39</v>
      </c>
    </row>
    <row r="6" spans="1:11" ht="48.5" thickBot="1">
      <c r="B6" s="73"/>
      <c r="C6" s="92"/>
      <c r="D6" s="31" t="s">
        <v>84</v>
      </c>
      <c r="E6" s="31" t="s">
        <v>85</v>
      </c>
      <c r="F6" s="19" t="s">
        <v>86</v>
      </c>
      <c r="G6" s="32" t="s">
        <v>43</v>
      </c>
      <c r="H6" s="32" t="s">
        <v>87</v>
      </c>
      <c r="I6" s="7" t="s">
        <v>88</v>
      </c>
      <c r="J6" s="94" t="s">
        <v>89</v>
      </c>
      <c r="K6" s="319" t="s">
        <v>90</v>
      </c>
    </row>
    <row r="7" spans="1:11" ht="17" thickBot="1">
      <c r="B7" s="43" t="s">
        <v>48</v>
      </c>
      <c r="C7" s="361" t="s">
        <v>49</v>
      </c>
      <c r="D7" s="364"/>
      <c r="E7" s="365"/>
      <c r="F7" s="366"/>
      <c r="G7" s="367"/>
      <c r="H7" s="366"/>
      <c r="I7" s="368"/>
      <c r="J7" s="365"/>
      <c r="K7" s="369"/>
    </row>
    <row r="8" spans="1:11">
      <c r="B8" s="438" t="s">
        <v>50</v>
      </c>
      <c r="C8" s="41" t="s">
        <v>51</v>
      </c>
      <c r="D8" s="95">
        <v>-52387.246964132508</v>
      </c>
      <c r="E8" s="96"/>
      <c r="F8" s="95">
        <v>63168.347713486874</v>
      </c>
      <c r="G8" s="190"/>
      <c r="H8" s="107">
        <v>-57254.527300000002</v>
      </c>
      <c r="I8" s="211" t="s">
        <v>4</v>
      </c>
      <c r="J8" s="315">
        <v>-391175.07884130464</v>
      </c>
      <c r="K8" s="44">
        <v>482049.24559361232</v>
      </c>
    </row>
    <row r="9" spans="1:11" ht="15" thickBot="1">
      <c r="B9" s="439"/>
      <c r="C9" s="178" t="s">
        <v>52</v>
      </c>
      <c r="D9" s="97">
        <v>148065.08091079234</v>
      </c>
      <c r="E9" s="98"/>
      <c r="F9" s="99">
        <v>799634.59889194905</v>
      </c>
      <c r="G9" s="191"/>
      <c r="H9" s="9">
        <v>161821.75440000001</v>
      </c>
      <c r="I9" s="212" t="s">
        <v>4</v>
      </c>
      <c r="J9" s="8">
        <v>1755945.0850130001</v>
      </c>
      <c r="K9" s="45">
        <v>8748715.1945511308</v>
      </c>
    </row>
    <row r="10" spans="1:11" ht="18" customHeight="1" thickBot="1">
      <c r="B10" s="77"/>
      <c r="C10" s="184" t="s">
        <v>53</v>
      </c>
      <c r="D10" s="101">
        <v>95677.833946659841</v>
      </c>
      <c r="E10" s="102">
        <v>897246</v>
      </c>
      <c r="F10" s="103">
        <v>862802.94660543592</v>
      </c>
      <c r="G10" s="192">
        <v>0.96160000000000001</v>
      </c>
      <c r="H10" s="104">
        <v>104567.2271</v>
      </c>
      <c r="I10" s="213"/>
      <c r="J10" s="320">
        <v>1364770.0061716954</v>
      </c>
      <c r="K10" s="78">
        <v>9230764.4401447438</v>
      </c>
    </row>
    <row r="11" spans="1:11">
      <c r="B11" s="442" t="s">
        <v>54</v>
      </c>
      <c r="C11" s="173" t="s">
        <v>55</v>
      </c>
      <c r="D11" s="105">
        <v>12026.434747220523</v>
      </c>
      <c r="E11" s="96"/>
      <c r="F11" s="95">
        <v>50294.963614921835</v>
      </c>
      <c r="G11" s="190"/>
      <c r="H11" s="107">
        <v>13143.806500000001</v>
      </c>
      <c r="I11" s="211" t="s">
        <v>4</v>
      </c>
      <c r="J11" s="315">
        <v>257063.31255699997</v>
      </c>
      <c r="K11" s="44">
        <v>1044459.6613609998</v>
      </c>
    </row>
    <row r="12" spans="1:11" ht="15" thickBot="1">
      <c r="B12" s="443"/>
      <c r="C12" s="174" t="s">
        <v>56</v>
      </c>
      <c r="D12" s="108">
        <v>16927.8656253722</v>
      </c>
      <c r="E12" s="98"/>
      <c r="F12" s="99">
        <v>51615.269426861385</v>
      </c>
      <c r="G12" s="191"/>
      <c r="H12" s="11">
        <v>18500.627499999999</v>
      </c>
      <c r="I12" s="214" t="s">
        <v>4</v>
      </c>
      <c r="J12" s="10">
        <v>171740.82115999999</v>
      </c>
      <c r="K12" s="79">
        <v>523683.97589400009</v>
      </c>
    </row>
    <row r="13" spans="1:11" ht="18" customHeight="1" thickBot="1">
      <c r="B13" s="221"/>
      <c r="C13" s="184" t="s">
        <v>57</v>
      </c>
      <c r="D13" s="185">
        <v>28954.300372592723</v>
      </c>
      <c r="E13" s="102">
        <v>113357</v>
      </c>
      <c r="F13" s="103">
        <v>101910.23304178321</v>
      </c>
      <c r="G13" s="192">
        <v>0.89900000000000002</v>
      </c>
      <c r="H13" s="187">
        <v>31644.434000000001</v>
      </c>
      <c r="I13" s="215"/>
      <c r="J13" s="317">
        <v>428804.13371699996</v>
      </c>
      <c r="K13" s="189">
        <v>1568143.637255</v>
      </c>
    </row>
    <row r="14" spans="1:11" ht="15" thickBot="1">
      <c r="B14" s="77" t="s">
        <v>58</v>
      </c>
      <c r="C14" s="37" t="s">
        <v>59</v>
      </c>
      <c r="D14" s="151">
        <v>9403.50809544</v>
      </c>
      <c r="E14" s="154">
        <v>43801</v>
      </c>
      <c r="F14" s="175">
        <v>33759.727537140003</v>
      </c>
      <c r="G14" s="193">
        <v>0.77080000000000004</v>
      </c>
      <c r="H14" s="150">
        <v>10277.1847</v>
      </c>
      <c r="I14" s="216" t="s">
        <v>4</v>
      </c>
      <c r="J14" s="321">
        <v>135506.65395700009</v>
      </c>
      <c r="K14" s="176">
        <v>475781.48986700049</v>
      </c>
    </row>
    <row r="15" spans="1:11" ht="37" customHeight="1" thickBot="1">
      <c r="B15" s="35" t="s">
        <v>60</v>
      </c>
      <c r="C15" s="35" t="s">
        <v>61</v>
      </c>
      <c r="D15" s="112">
        <v>200538.60000000003</v>
      </c>
      <c r="E15" s="113">
        <v>388319</v>
      </c>
      <c r="F15" s="153">
        <v>388565.80000000005</v>
      </c>
      <c r="G15" s="194">
        <v>1.0005999999999999</v>
      </c>
      <c r="H15" s="154">
        <v>219170.5693</v>
      </c>
      <c r="I15" s="217" t="s">
        <v>4</v>
      </c>
      <c r="J15" s="154">
        <v>200538.60000000003</v>
      </c>
      <c r="K15" s="155">
        <v>388565.80000000005</v>
      </c>
    </row>
    <row r="16" spans="1:11" ht="21" customHeight="1" thickBot="1">
      <c r="B16" s="46" t="s">
        <v>62</v>
      </c>
      <c r="C16" s="52"/>
      <c r="D16" s="114">
        <v>334574.24241469259</v>
      </c>
      <c r="E16" s="115">
        <v>1442723</v>
      </c>
      <c r="F16" s="49">
        <v>1387038.7071843592</v>
      </c>
      <c r="G16" s="195">
        <v>0.96140000000000003</v>
      </c>
      <c r="H16" s="156">
        <v>365659.41509999998</v>
      </c>
      <c r="I16" s="218" t="s">
        <v>4</v>
      </c>
      <c r="J16" s="28">
        <v>2129619.3938456955</v>
      </c>
      <c r="K16" s="50">
        <v>11663255.367266744</v>
      </c>
    </row>
    <row r="17" spans="2:11" ht="15" thickBot="1">
      <c r="B17" s="444" t="s">
        <v>63</v>
      </c>
      <c r="C17" s="445"/>
      <c r="D17" s="364"/>
      <c r="E17" s="365"/>
      <c r="F17" s="366"/>
      <c r="G17" s="367"/>
      <c r="H17" s="366"/>
      <c r="I17" s="368"/>
      <c r="J17" s="365"/>
      <c r="K17" s="369"/>
    </row>
    <row r="18" spans="2:11" ht="15" thickBot="1">
      <c r="B18" s="360" t="s">
        <v>63</v>
      </c>
      <c r="C18" s="361" t="s">
        <v>64</v>
      </c>
      <c r="D18" s="362"/>
      <c r="E18" s="144"/>
      <c r="F18" s="363"/>
      <c r="G18" s="205"/>
      <c r="H18" s="28"/>
      <c r="I18" s="14"/>
      <c r="J18" s="14"/>
      <c r="K18" s="314"/>
    </row>
    <row r="19" spans="2:11" ht="15" thickBot="1">
      <c r="B19" s="42" t="s">
        <v>65</v>
      </c>
      <c r="C19" s="53" t="s">
        <v>66</v>
      </c>
      <c r="D19" s="105">
        <v>37174.29307901251</v>
      </c>
      <c r="E19" s="106">
        <v>117265</v>
      </c>
      <c r="F19" s="95">
        <v>140109.0023211833</v>
      </c>
      <c r="G19" s="197">
        <v>1.1948000000000001</v>
      </c>
      <c r="H19" s="150">
        <v>40628.143300000003</v>
      </c>
      <c r="I19" s="211" t="s">
        <v>4</v>
      </c>
      <c r="J19" s="315">
        <v>578016.23983523506</v>
      </c>
      <c r="K19" s="44">
        <v>1988553.6740550627</v>
      </c>
    </row>
    <row r="20" spans="2:11">
      <c r="B20" s="440" t="s">
        <v>67</v>
      </c>
      <c r="C20" s="41" t="s">
        <v>68</v>
      </c>
      <c r="D20" s="120">
        <v>25007.17353</v>
      </c>
      <c r="E20" s="121">
        <v>37518</v>
      </c>
      <c r="F20" s="12">
        <v>12975.214060000002</v>
      </c>
      <c r="G20" s="198">
        <v>0.3458</v>
      </c>
      <c r="H20" s="12">
        <v>27330.580999999998</v>
      </c>
      <c r="I20" s="219" t="s">
        <v>4</v>
      </c>
      <c r="J20" s="12">
        <v>688981.65553000011</v>
      </c>
      <c r="K20" s="306">
        <v>648668.23487278004</v>
      </c>
    </row>
    <row r="21" spans="2:11">
      <c r="B21" s="440"/>
      <c r="C21" s="38" t="s">
        <v>69</v>
      </c>
      <c r="D21" s="122">
        <v>9897.15</v>
      </c>
      <c r="E21" s="123">
        <v>22760</v>
      </c>
      <c r="F21" s="124">
        <v>20146.161400000001</v>
      </c>
      <c r="G21" s="199">
        <v>0.88519999999999999</v>
      </c>
      <c r="H21" s="124">
        <v>10816.6906</v>
      </c>
      <c r="I21" s="220" t="s">
        <v>4</v>
      </c>
      <c r="J21" s="124">
        <v>78776.594000000012</v>
      </c>
      <c r="K21" s="307">
        <v>216571.2432</v>
      </c>
    </row>
    <row r="22" spans="2:11">
      <c r="B22" s="441"/>
      <c r="C22" s="38" t="s">
        <v>70</v>
      </c>
      <c r="D22" s="125">
        <v>0</v>
      </c>
      <c r="E22" s="126">
        <v>0</v>
      </c>
      <c r="F22" s="9">
        <v>0</v>
      </c>
      <c r="G22" s="200" t="s">
        <v>4</v>
      </c>
      <c r="H22" s="9">
        <v>0</v>
      </c>
      <c r="I22" s="212" t="s">
        <v>4</v>
      </c>
      <c r="J22" s="9">
        <v>0</v>
      </c>
      <c r="K22" s="308">
        <v>0</v>
      </c>
    </row>
    <row r="23" spans="2:11" ht="15" thickBot="1">
      <c r="B23" s="441"/>
      <c r="C23" s="74" t="s">
        <v>71</v>
      </c>
      <c r="D23" s="127">
        <v>0</v>
      </c>
      <c r="E23" s="109">
        <v>24971</v>
      </c>
      <c r="F23" s="10">
        <v>14587.00021</v>
      </c>
      <c r="G23" s="201">
        <v>0.58420000000000005</v>
      </c>
      <c r="H23" s="10">
        <v>0</v>
      </c>
      <c r="I23" s="214" t="s">
        <v>4</v>
      </c>
      <c r="J23" s="10">
        <v>0</v>
      </c>
      <c r="K23" s="79">
        <v>224001.46079000001</v>
      </c>
    </row>
    <row r="24" spans="2:11" s="18" customFormat="1" ht="21" customHeight="1" thickBot="1">
      <c r="B24" s="16" t="s">
        <v>72</v>
      </c>
      <c r="C24" s="34"/>
      <c r="D24" s="128">
        <v>72078.616609012504</v>
      </c>
      <c r="E24" s="115">
        <v>202514</v>
      </c>
      <c r="F24" s="28">
        <v>187817.37799118331</v>
      </c>
      <c r="G24" s="195">
        <v>0.9274</v>
      </c>
      <c r="H24" s="156">
        <v>78775.414900000003</v>
      </c>
      <c r="I24" s="218" t="s">
        <v>4</v>
      </c>
      <c r="J24" s="28">
        <v>1345774.4893652352</v>
      </c>
      <c r="K24" s="50">
        <v>3077794.6129178428</v>
      </c>
    </row>
    <row r="25" spans="2:11" ht="15" thickBot="1">
      <c r="B25" s="446" t="s">
        <v>73</v>
      </c>
      <c r="C25" s="447"/>
      <c r="D25" s="129"/>
      <c r="E25" s="130"/>
      <c r="F25" s="130"/>
      <c r="G25" s="202"/>
      <c r="H25" s="130"/>
      <c r="I25" s="130"/>
      <c r="J25" s="130"/>
      <c r="K25" s="309"/>
    </row>
    <row r="26" spans="2:11">
      <c r="B26" s="435" t="s">
        <v>73</v>
      </c>
      <c r="C26" s="57" t="s">
        <v>74</v>
      </c>
      <c r="D26" s="132"/>
      <c r="E26" s="133"/>
      <c r="F26" s="134"/>
      <c r="G26" s="203"/>
      <c r="H26" s="134"/>
      <c r="I26" s="135"/>
      <c r="J26" s="135"/>
      <c r="K26" s="310"/>
    </row>
    <row r="27" spans="2:11" ht="18" customHeight="1">
      <c r="B27" s="436"/>
      <c r="C27" s="58" t="s">
        <v>75</v>
      </c>
      <c r="D27" s="136">
        <v>10119.483935711782</v>
      </c>
      <c r="E27" s="209">
        <v>58185</v>
      </c>
      <c r="F27" s="124">
        <v>41497.124375034487</v>
      </c>
      <c r="G27" s="199">
        <v>0.71319999999999995</v>
      </c>
      <c r="H27" s="124">
        <v>11059.6816</v>
      </c>
      <c r="I27" s="220" t="s">
        <v>4</v>
      </c>
      <c r="J27" s="20">
        <v>101194.837887</v>
      </c>
      <c r="K27" s="311">
        <v>414971.23776699987</v>
      </c>
    </row>
    <row r="28" spans="2:11">
      <c r="B28" s="436"/>
      <c r="C28" s="58" t="s">
        <v>76</v>
      </c>
      <c r="D28" s="137"/>
      <c r="E28" s="98"/>
      <c r="F28" s="100"/>
      <c r="G28" s="191"/>
      <c r="H28" s="100"/>
      <c r="I28" s="138"/>
      <c r="J28" s="138"/>
      <c r="K28" s="312"/>
    </row>
    <row r="29" spans="2:11" ht="15" thickBot="1">
      <c r="B29" s="437"/>
      <c r="C29" s="59" t="s">
        <v>71</v>
      </c>
      <c r="D29" s="139"/>
      <c r="E29" s="140"/>
      <c r="F29" s="141"/>
      <c r="G29" s="204"/>
      <c r="H29" s="141"/>
      <c r="I29" s="142"/>
      <c r="J29" s="142"/>
      <c r="K29" s="313"/>
    </row>
    <row r="30" spans="2:11" ht="18" customHeight="1" thickBot="1">
      <c r="B30" s="13" t="s">
        <v>77</v>
      </c>
      <c r="C30" s="56"/>
      <c r="D30" s="143">
        <v>10119.483935711782</v>
      </c>
      <c r="E30" s="144">
        <v>58185</v>
      </c>
      <c r="F30" s="144">
        <v>41497.124375034487</v>
      </c>
      <c r="G30" s="205">
        <v>0.71319999999999995</v>
      </c>
      <c r="H30" s="144">
        <v>11059.6816</v>
      </c>
      <c r="I30" s="169" t="s">
        <v>4</v>
      </c>
      <c r="J30" s="14">
        <v>101194.837887</v>
      </c>
      <c r="K30" s="314">
        <v>414971.23776699987</v>
      </c>
    </row>
    <row r="31" spans="2:11" ht="15" thickBot="1">
      <c r="B31" s="448" t="s">
        <v>78</v>
      </c>
      <c r="C31" s="449"/>
      <c r="D31" s="129"/>
      <c r="E31" s="130"/>
      <c r="F31" s="130"/>
      <c r="G31" s="202"/>
      <c r="H31" s="130"/>
      <c r="I31" s="165"/>
      <c r="J31" s="130"/>
      <c r="K31" s="309"/>
    </row>
    <row r="32" spans="2:11" ht="15" thickBot="1">
      <c r="B32" s="15" t="s">
        <v>79</v>
      </c>
      <c r="C32" s="322"/>
      <c r="D32" s="132"/>
      <c r="E32" s="133"/>
      <c r="F32" s="134"/>
      <c r="G32" s="203"/>
      <c r="H32" s="134"/>
      <c r="I32" s="168"/>
      <c r="J32" s="82"/>
      <c r="K32" s="82"/>
    </row>
    <row r="33" spans="2:11" ht="15" thickBot="1">
      <c r="B33" s="16" t="s">
        <v>80</v>
      </c>
      <c r="C33" s="23"/>
      <c r="D33" s="132"/>
      <c r="E33" s="133"/>
      <c r="F33" s="134"/>
      <c r="G33" s="203"/>
      <c r="H33" s="134"/>
      <c r="I33" s="168"/>
      <c r="J33" s="82"/>
      <c r="K33" s="82"/>
    </row>
    <row r="34" spans="2:11" ht="12" customHeight="1">
      <c r="B34" s="24"/>
      <c r="C34" s="25"/>
      <c r="D34" s="147"/>
      <c r="E34" s="117"/>
      <c r="F34" s="117"/>
      <c r="G34" s="196"/>
      <c r="H34" s="117"/>
      <c r="I34" s="161"/>
      <c r="J34" s="148"/>
      <c r="K34" s="148"/>
    </row>
    <row r="35" spans="2:11" ht="21" customHeight="1" thickBot="1">
      <c r="B35" s="16" t="s">
        <v>81</v>
      </c>
      <c r="C35" s="23"/>
      <c r="D35" s="145">
        <v>416772.34295941691</v>
      </c>
      <c r="E35" s="146">
        <v>1703422</v>
      </c>
      <c r="F35" s="17">
        <v>1616353.2095505772</v>
      </c>
      <c r="G35" s="195">
        <v>0.94889999999999997</v>
      </c>
      <c r="H35" s="17">
        <v>455494.51159999997</v>
      </c>
      <c r="I35" s="170" t="s">
        <v>4</v>
      </c>
      <c r="J35" s="39">
        <v>3576588.7210979308</v>
      </c>
      <c r="K35" s="39">
        <v>15156021.217951586</v>
      </c>
    </row>
    <row r="36" spans="2:11" ht="32.15" customHeight="1">
      <c r="B36" s="434" t="s">
        <v>82</v>
      </c>
      <c r="C36" s="434"/>
      <c r="D36" s="434"/>
      <c r="E36" s="434"/>
      <c r="F36" s="434"/>
      <c r="G36" s="434"/>
      <c r="H36" s="434"/>
      <c r="I36" s="434"/>
      <c r="J36" s="434"/>
      <c r="K36" s="18"/>
    </row>
    <row r="37" spans="2:11" ht="32.15" customHeight="1">
      <c r="B37" s="450" t="s">
        <v>83</v>
      </c>
      <c r="C37" s="450"/>
      <c r="D37" s="450"/>
      <c r="E37" s="450"/>
      <c r="F37" s="450"/>
      <c r="G37" s="450"/>
      <c r="H37" s="450"/>
      <c r="I37" s="450"/>
      <c r="J37" s="450"/>
      <c r="K37" s="18"/>
    </row>
  </sheetData>
  <mergeCells count="10">
    <mergeCell ref="D4:K4"/>
    <mergeCell ref="B37:J37"/>
    <mergeCell ref="B26:B29"/>
    <mergeCell ref="B8:B9"/>
    <mergeCell ref="B11:B12"/>
    <mergeCell ref="B20:B23"/>
    <mergeCell ref="B17:C17"/>
    <mergeCell ref="B25:C25"/>
    <mergeCell ref="B31:C31"/>
    <mergeCell ref="B36:J36"/>
  </mergeCells>
  <pageMargins left="0.7" right="0.7" top="0.75" bottom="0.5" header="0.3" footer="0.3"/>
  <pageSetup scale="69" orientation="landscape" r:id="rId1"/>
  <headerFooter>
    <oddHeader>&amp;R&amp;16Appendix B - Qtr NG Master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499984740745262"/>
  </sheetPr>
  <dimension ref="B2"/>
  <sheetViews>
    <sheetView workbookViewId="0"/>
  </sheetViews>
  <sheetFormatPr defaultRowHeight="14.5"/>
  <cols>
    <col min="2" max="2" width="22.7265625" bestFit="1" customWidth="1"/>
  </cols>
  <sheetData>
    <row r="2" spans="2:2">
      <c r="B2" s="332" t="s">
        <v>91</v>
      </c>
    </row>
  </sheetData>
  <pageMargins left="0.7" right="0.7" top="0.75" bottom="0.75" header="0.3" footer="0.3"/>
  <pageSetup orientation="portrait" r:id="rId1"/>
  <headerFooter>
    <oddHeader>&amp;RAp A - Participant Def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pageSetUpPr fitToPage="1"/>
  </sheetPr>
  <dimension ref="A1:K27"/>
  <sheetViews>
    <sheetView zoomScaleNormal="100" zoomScaleSheetLayoutView="100" workbookViewId="0">
      <pane ySplit="7" topLeftCell="A8" activePane="bottomLeft" state="frozen"/>
      <selection activeCell="D1" sqref="D1"/>
      <selection pane="bottomLeft" activeCell="D1" sqref="D1"/>
    </sheetView>
  </sheetViews>
  <sheetFormatPr defaultColWidth="9.26953125" defaultRowHeight="14.5"/>
  <cols>
    <col min="1" max="1" width="2.7265625" customWidth="1"/>
    <col min="2" max="2" width="22.81640625" customWidth="1"/>
    <col min="3" max="3" width="35" customWidth="1"/>
    <col min="4" max="8" width="13.54296875" customWidth="1"/>
    <col min="9" max="9" width="14.54296875" customWidth="1"/>
    <col min="10" max="10" width="13.54296875" customWidth="1"/>
    <col min="11" max="11" width="14.54296875" customWidth="1"/>
    <col min="12" max="12" width="1.7265625" customWidth="1"/>
  </cols>
  <sheetData>
    <row r="1" spans="1:11" ht="23.5">
      <c r="A1" s="1" t="s">
        <v>29</v>
      </c>
    </row>
    <row r="3" spans="1:11" ht="19" thickBot="1">
      <c r="A3" s="4"/>
      <c r="B3" s="4" t="e">
        <f>#REF!</f>
        <v>#REF!</v>
      </c>
      <c r="C3" s="4"/>
      <c r="D3" s="4"/>
      <c r="E3" s="4"/>
      <c r="F3" s="4"/>
      <c r="G3" s="4"/>
      <c r="H3" s="4"/>
      <c r="J3" s="4"/>
    </row>
    <row r="4" spans="1:11" ht="32.15" customHeight="1" thickBot="1">
      <c r="A4" t="s">
        <v>30</v>
      </c>
      <c r="B4" s="88"/>
      <c r="C4" s="89"/>
      <c r="D4" s="459" t="s">
        <v>9</v>
      </c>
      <c r="E4" s="460"/>
      <c r="F4" s="461" t="s">
        <v>100</v>
      </c>
      <c r="G4" s="462"/>
      <c r="H4" s="451" t="s">
        <v>31</v>
      </c>
      <c r="I4" s="452"/>
      <c r="J4" s="451" t="s">
        <v>31</v>
      </c>
      <c r="K4" s="452"/>
    </row>
    <row r="5" spans="1:11" ht="21" customHeight="1" thickBot="1">
      <c r="B5" s="72"/>
      <c r="C5" s="91"/>
      <c r="D5" s="60" t="s">
        <v>92</v>
      </c>
      <c r="E5" s="63" t="s">
        <v>93</v>
      </c>
      <c r="F5" s="67" t="s">
        <v>94</v>
      </c>
      <c r="G5" s="68" t="s">
        <v>101</v>
      </c>
      <c r="H5" s="61" t="s">
        <v>95</v>
      </c>
      <c r="I5" s="62" t="s">
        <v>96</v>
      </c>
      <c r="J5" s="61" t="s">
        <v>97</v>
      </c>
      <c r="K5" s="62" t="s">
        <v>102</v>
      </c>
    </row>
    <row r="6" spans="1:11" ht="32.15" customHeight="1" thickBot="1">
      <c r="B6" s="257"/>
      <c r="C6" s="258"/>
      <c r="D6" s="455" t="s">
        <v>98</v>
      </c>
      <c r="E6" s="456"/>
      <c r="F6" s="457" t="s">
        <v>103</v>
      </c>
      <c r="G6" s="458"/>
      <c r="H6" s="453" t="s">
        <v>104</v>
      </c>
      <c r="I6" s="454"/>
      <c r="J6" s="453" t="s">
        <v>86</v>
      </c>
      <c r="K6" s="454"/>
    </row>
    <row r="7" spans="1:11" ht="29.5" thickBot="1">
      <c r="B7" s="43" t="s">
        <v>48</v>
      </c>
      <c r="C7" s="51" t="s">
        <v>99</v>
      </c>
      <c r="D7" s="222" t="s">
        <v>105</v>
      </c>
      <c r="E7" s="71" t="s">
        <v>106</v>
      </c>
      <c r="F7" s="222" t="s">
        <v>105</v>
      </c>
      <c r="G7" s="71" t="s">
        <v>106</v>
      </c>
      <c r="H7" s="222" t="s">
        <v>105</v>
      </c>
      <c r="I7" s="71" t="s">
        <v>106</v>
      </c>
      <c r="J7" s="222" t="s">
        <v>105</v>
      </c>
      <c r="K7" s="71" t="s">
        <v>106</v>
      </c>
    </row>
    <row r="8" spans="1:11" ht="18" customHeight="1">
      <c r="B8" s="438" t="s">
        <v>50</v>
      </c>
      <c r="C8" s="41" t="s">
        <v>51</v>
      </c>
      <c r="D8" s="302">
        <v>298</v>
      </c>
      <c r="E8" s="75">
        <v>56954</v>
      </c>
      <c r="F8" s="303">
        <v>0</v>
      </c>
      <c r="G8" s="304">
        <v>0</v>
      </c>
      <c r="H8" s="305">
        <v>20.166446100000002</v>
      </c>
      <c r="I8" s="75">
        <v>9562.1770698126875</v>
      </c>
      <c r="J8" s="305">
        <v>1132.2241100000001</v>
      </c>
      <c r="K8" s="75">
        <v>62036.123603486863</v>
      </c>
    </row>
    <row r="9" spans="1:11" ht="18" customHeight="1" thickBot="1">
      <c r="B9" s="439"/>
      <c r="C9" s="178" t="s">
        <v>52</v>
      </c>
      <c r="D9" s="242">
        <v>46675</v>
      </c>
      <c r="E9" s="236">
        <v>790545</v>
      </c>
      <c r="F9" s="248">
        <v>8811.0515200000009</v>
      </c>
      <c r="G9" s="249">
        <v>90423.884630000015</v>
      </c>
      <c r="H9" s="245">
        <v>6702.616464632717</v>
      </c>
      <c r="I9" s="236">
        <v>47656.081274203665</v>
      </c>
      <c r="J9" s="245">
        <v>31211.050265305381</v>
      </c>
      <c r="K9" s="236">
        <v>768423.54862664361</v>
      </c>
    </row>
    <row r="10" spans="1:11" ht="18" customHeight="1" thickBot="1">
      <c r="B10" s="231"/>
      <c r="C10" s="184" t="s">
        <v>53</v>
      </c>
      <c r="D10" s="243">
        <v>46973</v>
      </c>
      <c r="E10" s="237">
        <v>847499</v>
      </c>
      <c r="F10" s="250">
        <v>8811.0515200000009</v>
      </c>
      <c r="G10" s="251">
        <v>90423.884630000015</v>
      </c>
      <c r="H10" s="256">
        <v>6722.782910732717</v>
      </c>
      <c r="I10" s="237">
        <v>57218.258344016351</v>
      </c>
      <c r="J10" s="256">
        <v>32343.27437530538</v>
      </c>
      <c r="K10" s="237">
        <v>830459.67223013053</v>
      </c>
    </row>
    <row r="11" spans="1:11" ht="18" customHeight="1">
      <c r="B11" s="442" t="s">
        <v>54</v>
      </c>
      <c r="C11" s="41" t="s">
        <v>55</v>
      </c>
      <c r="D11" s="244">
        <v>149</v>
      </c>
      <c r="E11" s="233">
        <v>2868</v>
      </c>
      <c r="F11" s="252">
        <v>1659.8604499999999</v>
      </c>
      <c r="G11" s="253">
        <v>31153.60096</v>
      </c>
      <c r="H11" s="152">
        <v>73.430571479773988</v>
      </c>
      <c r="I11" s="233">
        <v>1297.199331987862</v>
      </c>
      <c r="J11" s="152">
        <v>2789.7266127205271</v>
      </c>
      <c r="K11" s="233">
        <v>47505.237002201313</v>
      </c>
    </row>
    <row r="12" spans="1:11" ht="18" customHeight="1" thickBot="1">
      <c r="B12" s="443"/>
      <c r="C12" s="210" t="s">
        <v>56</v>
      </c>
      <c r="D12" s="245">
        <v>4415</v>
      </c>
      <c r="E12" s="236">
        <v>13787</v>
      </c>
      <c r="F12" s="248">
        <v>1087.0124799999999</v>
      </c>
      <c r="G12" s="249">
        <v>3900.5090700000005</v>
      </c>
      <c r="H12" s="245">
        <v>1920.8723534245653</v>
      </c>
      <c r="I12" s="236">
        <v>10656.086290158428</v>
      </c>
      <c r="J12" s="245">
        <v>10185.063330742516</v>
      </c>
      <c r="K12" s="236">
        <v>41430.206096118876</v>
      </c>
    </row>
    <row r="13" spans="1:11" ht="18" customHeight="1" thickBot="1">
      <c r="B13" s="221"/>
      <c r="C13" s="184" t="s">
        <v>57</v>
      </c>
      <c r="D13" s="243">
        <v>4564</v>
      </c>
      <c r="E13" s="237">
        <v>16655</v>
      </c>
      <c r="F13" s="250">
        <v>2746.8729299999995</v>
      </c>
      <c r="G13" s="251">
        <v>35054.110030000003</v>
      </c>
      <c r="H13" s="256">
        <v>1994.3029249043393</v>
      </c>
      <c r="I13" s="237">
        <v>11953.28562214629</v>
      </c>
      <c r="J13" s="256">
        <v>12974.789943463044</v>
      </c>
      <c r="K13" s="237">
        <v>88935.443098320189</v>
      </c>
    </row>
    <row r="14" spans="1:11" ht="18" customHeight="1" thickBot="1">
      <c r="B14" s="42" t="s">
        <v>58</v>
      </c>
      <c r="C14" s="35" t="s">
        <v>59</v>
      </c>
      <c r="D14" s="246">
        <v>129948</v>
      </c>
      <c r="E14" s="235">
        <v>0</v>
      </c>
      <c r="F14" s="254">
        <v>10940.64682</v>
      </c>
      <c r="G14" s="271">
        <v>0</v>
      </c>
      <c r="H14" s="246">
        <v>20707.688080166001</v>
      </c>
      <c r="I14" s="235">
        <v>0</v>
      </c>
      <c r="J14" s="246">
        <v>33759.727537140003</v>
      </c>
      <c r="K14" s="235">
        <v>0</v>
      </c>
    </row>
    <row r="15" spans="1:11" ht="29.5" thickBot="1">
      <c r="B15" s="221" t="s">
        <v>60</v>
      </c>
      <c r="C15" s="221" t="s">
        <v>61</v>
      </c>
      <c r="D15" s="281">
        <v>18348</v>
      </c>
      <c r="E15" s="234">
        <v>1261293</v>
      </c>
      <c r="F15" s="296">
        <v>0</v>
      </c>
      <c r="G15" s="297">
        <v>0</v>
      </c>
      <c r="H15" s="247">
        <v>884.1099999999999</v>
      </c>
      <c r="I15" s="234">
        <v>41385.218000000001</v>
      </c>
      <c r="J15" s="247">
        <v>5743.1</v>
      </c>
      <c r="K15" s="234">
        <v>382822.7</v>
      </c>
    </row>
    <row r="16" spans="1:11" ht="20.149999999999999" customHeight="1" thickBot="1">
      <c r="B16" s="225" t="s">
        <v>62</v>
      </c>
      <c r="C16" s="226"/>
      <c r="D16" s="227">
        <v>199833</v>
      </c>
      <c r="E16" s="229">
        <v>2125447</v>
      </c>
      <c r="F16" s="228">
        <v>22498.57127</v>
      </c>
      <c r="G16" s="255">
        <v>125477.99466000001</v>
      </c>
      <c r="H16" s="227">
        <v>30308.883915803057</v>
      </c>
      <c r="I16" s="229">
        <v>110556.76196616265</v>
      </c>
      <c r="J16" s="227">
        <v>84820.891855908441</v>
      </c>
      <c r="K16" s="229">
        <v>1302217.8153284506</v>
      </c>
    </row>
    <row r="17" spans="2:11" ht="15" thickBot="1">
      <c r="B17" s="446" t="s">
        <v>73</v>
      </c>
      <c r="C17" s="447"/>
      <c r="D17" s="47"/>
      <c r="E17" s="65"/>
      <c r="F17" s="47"/>
      <c r="G17" s="26"/>
      <c r="H17" s="47"/>
      <c r="I17" s="48"/>
      <c r="J17" s="47"/>
      <c r="K17" s="48"/>
    </row>
    <row r="18" spans="2:11">
      <c r="B18" s="435" t="s">
        <v>107</v>
      </c>
      <c r="C18" s="266" t="s">
        <v>74</v>
      </c>
      <c r="D18" s="83"/>
      <c r="E18" s="84"/>
      <c r="F18" s="223"/>
      <c r="G18" s="224"/>
      <c r="H18" s="83"/>
      <c r="I18" s="84"/>
      <c r="J18" s="83"/>
      <c r="K18" s="84"/>
    </row>
    <row r="19" spans="2:11" ht="18" customHeight="1" thickBot="1">
      <c r="B19" s="437"/>
      <c r="C19" s="267" t="s">
        <v>108</v>
      </c>
      <c r="D19" s="262">
        <v>3476</v>
      </c>
      <c r="E19" s="232">
        <v>7605</v>
      </c>
      <c r="F19" s="263">
        <v>614.25545</v>
      </c>
      <c r="G19" s="264">
        <v>1203.3988700000002</v>
      </c>
      <c r="H19" s="265">
        <v>1926.6616386048349</v>
      </c>
      <c r="I19" s="232">
        <v>3445.3594319539288</v>
      </c>
      <c r="J19" s="265">
        <v>14459.156415712292</v>
      </c>
      <c r="K19" s="232">
        <v>27037.967959322188</v>
      </c>
    </row>
    <row r="20" spans="2:11" ht="15" thickBot="1">
      <c r="B20" s="13" t="s">
        <v>77</v>
      </c>
      <c r="C20" s="56"/>
      <c r="D20" s="268">
        <v>3476</v>
      </c>
      <c r="E20" s="269">
        <v>7605</v>
      </c>
      <c r="F20" s="268">
        <v>614.25545</v>
      </c>
      <c r="G20" s="270">
        <v>1203.3988700000002</v>
      </c>
      <c r="H20" s="268">
        <v>1926.6616386048349</v>
      </c>
      <c r="I20" s="261">
        <v>3445.3594319539288</v>
      </c>
      <c r="J20" s="268">
        <v>14459.156415712292</v>
      </c>
      <c r="K20" s="261">
        <v>27037.967959322188</v>
      </c>
    </row>
    <row r="21" spans="2:11" ht="15" thickBot="1">
      <c r="B21" s="448" t="s">
        <v>78</v>
      </c>
      <c r="C21" s="449"/>
      <c r="D21" s="47"/>
      <c r="E21" s="65"/>
      <c r="F21" s="47"/>
      <c r="G21" s="26"/>
      <c r="H21" s="47"/>
      <c r="I21" s="48"/>
      <c r="J21" s="47"/>
      <c r="K21" s="48"/>
    </row>
    <row r="22" spans="2:11" ht="15" thickBot="1">
      <c r="B22" s="15" t="s">
        <v>79</v>
      </c>
      <c r="C22" s="322"/>
      <c r="D22" s="292"/>
      <c r="E22" s="293"/>
      <c r="F22" s="292"/>
      <c r="G22" s="294"/>
      <c r="H22" s="292"/>
      <c r="I22" s="295"/>
      <c r="J22" s="292"/>
      <c r="K22" s="295"/>
    </row>
    <row r="23" spans="2:11" ht="15" thickBot="1">
      <c r="B23" s="16" t="s">
        <v>80</v>
      </c>
      <c r="C23" s="23"/>
      <c r="D23" s="132"/>
      <c r="E23" s="133"/>
      <c r="F23" s="134"/>
      <c r="G23" s="203"/>
      <c r="H23" s="134"/>
      <c r="I23" s="168"/>
      <c r="J23" s="82"/>
      <c r="K23" s="82"/>
    </row>
    <row r="24" spans="2:11" ht="12" customHeight="1" thickBot="1">
      <c r="B24" s="375"/>
      <c r="C24" s="376"/>
      <c r="D24" s="377"/>
      <c r="E24" s="365"/>
      <c r="F24" s="365"/>
      <c r="G24" s="367"/>
      <c r="H24" s="365"/>
      <c r="I24" s="368"/>
      <c r="J24" s="378"/>
      <c r="K24" s="378"/>
    </row>
    <row r="25" spans="2:11" ht="18" customHeight="1" thickBot="1">
      <c r="B25" s="259" t="s">
        <v>81</v>
      </c>
      <c r="C25" s="260"/>
      <c r="D25" s="268">
        <v>203309</v>
      </c>
      <c r="E25" s="268">
        <v>2133052</v>
      </c>
      <c r="F25" s="373">
        <v>23112.826720000001</v>
      </c>
      <c r="G25" s="374">
        <v>126681.39353000002</v>
      </c>
      <c r="H25" s="268">
        <v>32235.54555440789</v>
      </c>
      <c r="I25" s="268">
        <v>114002.12139811658</v>
      </c>
      <c r="J25" s="268">
        <v>99280.048271620733</v>
      </c>
      <c r="K25" s="229">
        <v>1329255.7832877729</v>
      </c>
    </row>
    <row r="26" spans="2:11" ht="19" customHeight="1">
      <c r="B26" s="29" t="s">
        <v>109</v>
      </c>
      <c r="C26" s="18"/>
      <c r="D26" s="18"/>
      <c r="E26" s="18"/>
      <c r="F26" s="18"/>
      <c r="G26" s="18"/>
      <c r="H26" s="18"/>
      <c r="I26" s="18"/>
      <c r="J26" s="18"/>
      <c r="K26" s="18"/>
    </row>
    <row r="27" spans="2:11" ht="32.15" customHeight="1">
      <c r="B27" s="450" t="s">
        <v>83</v>
      </c>
      <c r="C27" s="450"/>
      <c r="D27" s="450"/>
      <c r="E27" s="450"/>
      <c r="F27" s="450"/>
      <c r="G27" s="450"/>
      <c r="H27" s="450"/>
      <c r="I27" s="450"/>
      <c r="J27" s="450"/>
      <c r="K27" s="18"/>
    </row>
  </sheetData>
  <mergeCells count="14">
    <mergeCell ref="B27:J27"/>
    <mergeCell ref="B21:C21"/>
    <mergeCell ref="B17:C17"/>
    <mergeCell ref="J4:K4"/>
    <mergeCell ref="J6:K6"/>
    <mergeCell ref="B18:B19"/>
    <mergeCell ref="D6:E6"/>
    <mergeCell ref="F6:G6"/>
    <mergeCell ref="H6:I6"/>
    <mergeCell ref="D4:E4"/>
    <mergeCell ref="F4:G4"/>
    <mergeCell ref="H4:I4"/>
    <mergeCell ref="B8:B9"/>
    <mergeCell ref="B11:B12"/>
  </mergeCells>
  <pageMargins left="0.5" right="0.5" top="0.75" bottom="0.75" header="0.3" footer="0.3"/>
  <pageSetup scale="73" fitToHeight="0" orientation="landscape" r:id="rId1"/>
  <headerFooter>
    <oddHeader>&amp;R&amp;16Appendix C - Qtr LMI</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249977111117893"/>
    <pageSetUpPr fitToPage="1"/>
  </sheetPr>
  <dimension ref="A1:K24"/>
  <sheetViews>
    <sheetView zoomScaleNormal="100" zoomScaleSheetLayoutView="100" workbookViewId="0">
      <pane ySplit="7" topLeftCell="A8" activePane="bottomLeft" state="frozen"/>
      <selection activeCell="D1" sqref="D1"/>
      <selection pane="bottomLeft" activeCell="G2" sqref="G2"/>
    </sheetView>
  </sheetViews>
  <sheetFormatPr defaultColWidth="9.26953125" defaultRowHeight="14.5"/>
  <cols>
    <col min="1" max="1" width="2.7265625" customWidth="1"/>
    <col min="2" max="2" width="22.1796875" customWidth="1"/>
    <col min="3" max="3" width="35" customWidth="1"/>
    <col min="4" max="8" width="13.54296875" customWidth="1"/>
    <col min="9" max="9" width="14.54296875" customWidth="1"/>
    <col min="10" max="10" width="13.54296875" customWidth="1"/>
    <col min="11" max="11" width="14.54296875" customWidth="1"/>
    <col min="12" max="12" width="1.7265625" customWidth="1"/>
  </cols>
  <sheetData>
    <row r="1" spans="1:11" ht="23.5">
      <c r="A1" s="1" t="s">
        <v>29</v>
      </c>
    </row>
    <row r="3" spans="1:11" ht="19" thickBot="1">
      <c r="A3" s="4"/>
      <c r="B3" s="4" t="e">
        <f>#REF!</f>
        <v>#REF!</v>
      </c>
      <c r="C3" s="4"/>
      <c r="D3" s="4"/>
      <c r="E3" s="4"/>
      <c r="F3" s="4"/>
      <c r="G3" s="4"/>
      <c r="H3" s="4"/>
      <c r="J3" s="4"/>
    </row>
    <row r="4" spans="1:11" ht="32.15" customHeight="1" thickBot="1">
      <c r="A4" t="s">
        <v>30</v>
      </c>
      <c r="B4" s="88"/>
      <c r="C4" s="89"/>
      <c r="D4" s="459" t="s">
        <v>9</v>
      </c>
      <c r="E4" s="460"/>
      <c r="F4" s="461" t="s">
        <v>100</v>
      </c>
      <c r="G4" s="462"/>
      <c r="H4" s="451" t="s">
        <v>31</v>
      </c>
      <c r="I4" s="452"/>
      <c r="J4" s="451" t="s">
        <v>31</v>
      </c>
      <c r="K4" s="452"/>
    </row>
    <row r="5" spans="1:11" ht="21" customHeight="1" thickBot="1">
      <c r="B5" s="72"/>
      <c r="C5" s="91"/>
      <c r="D5" s="60" t="s">
        <v>92</v>
      </c>
      <c r="E5" s="63" t="s">
        <v>93</v>
      </c>
      <c r="F5" s="67" t="s">
        <v>94</v>
      </c>
      <c r="G5" s="68" t="s">
        <v>101</v>
      </c>
      <c r="H5" s="61" t="s">
        <v>95</v>
      </c>
      <c r="I5" s="62" t="s">
        <v>96</v>
      </c>
      <c r="J5" s="61" t="s">
        <v>97</v>
      </c>
      <c r="K5" s="62" t="s">
        <v>102</v>
      </c>
    </row>
    <row r="6" spans="1:11" ht="32.15" customHeight="1" thickBot="1">
      <c r="B6" s="257"/>
      <c r="C6" s="258"/>
      <c r="D6" s="455" t="s">
        <v>98</v>
      </c>
      <c r="E6" s="456"/>
      <c r="F6" s="457" t="s">
        <v>103</v>
      </c>
      <c r="G6" s="458"/>
      <c r="H6" s="453" t="s">
        <v>104</v>
      </c>
      <c r="I6" s="454"/>
      <c r="J6" s="453" t="s">
        <v>86</v>
      </c>
      <c r="K6" s="454"/>
    </row>
    <row r="7" spans="1:11" ht="29.5" thickBot="1">
      <c r="B7" s="43" t="s">
        <v>63</v>
      </c>
      <c r="C7" s="51" t="s">
        <v>64</v>
      </c>
      <c r="D7" s="372" t="s">
        <v>110</v>
      </c>
      <c r="E7" s="71" t="s">
        <v>111</v>
      </c>
      <c r="F7" s="372" t="s">
        <v>110</v>
      </c>
      <c r="G7" s="71" t="s">
        <v>111</v>
      </c>
      <c r="H7" s="372" t="s">
        <v>110</v>
      </c>
      <c r="I7" s="71" t="s">
        <v>111</v>
      </c>
      <c r="J7" s="372" t="s">
        <v>110</v>
      </c>
      <c r="K7" s="71" t="s">
        <v>111</v>
      </c>
    </row>
    <row r="8" spans="1:11" ht="18" customHeight="1" thickBot="1">
      <c r="B8" s="42" t="s">
        <v>65</v>
      </c>
      <c r="C8" s="210" t="s">
        <v>66</v>
      </c>
      <c r="D8" s="281">
        <v>833</v>
      </c>
      <c r="E8" s="416">
        <v>0</v>
      </c>
      <c r="F8" s="282">
        <v>74901.100436499997</v>
      </c>
      <c r="G8" s="289">
        <v>0</v>
      </c>
      <c r="H8" s="281">
        <v>18768.235624820758</v>
      </c>
      <c r="I8" s="416">
        <v>0</v>
      </c>
      <c r="J8" s="281">
        <v>140109.0023211833</v>
      </c>
      <c r="K8" s="283">
        <v>0</v>
      </c>
    </row>
    <row r="9" spans="1:11" ht="18" customHeight="1">
      <c r="B9" s="463" t="s">
        <v>67</v>
      </c>
      <c r="C9" s="41" t="s">
        <v>68</v>
      </c>
      <c r="D9" s="298">
        <v>5886.9999999999973</v>
      </c>
      <c r="E9" s="299">
        <v>979.00000000000023</v>
      </c>
      <c r="F9" s="300">
        <v>60892.587496966706</v>
      </c>
      <c r="G9" s="301">
        <v>12614.512350000001</v>
      </c>
      <c r="H9" s="280">
        <v>258584.58029803907</v>
      </c>
      <c r="I9" s="75">
        <v>54136.800507398875</v>
      </c>
      <c r="J9" s="280">
        <v>9185.9670000000024</v>
      </c>
      <c r="K9" s="75">
        <v>3789.2470600000001</v>
      </c>
    </row>
    <row r="10" spans="1:11" ht="18" customHeight="1">
      <c r="B10" s="440"/>
      <c r="C10" s="38" t="s">
        <v>69</v>
      </c>
      <c r="D10" s="272">
        <v>39</v>
      </c>
      <c r="E10" s="273">
        <v>25</v>
      </c>
      <c r="F10" s="284">
        <v>737.27659000000006</v>
      </c>
      <c r="G10" s="285">
        <v>808.68202999999994</v>
      </c>
      <c r="H10" s="272">
        <v>2677.1351405999994</v>
      </c>
      <c r="I10" s="90">
        <v>2561.1051548000005</v>
      </c>
      <c r="J10" s="272">
        <v>7882.5613999999996</v>
      </c>
      <c r="K10" s="90">
        <v>12263.6</v>
      </c>
    </row>
    <row r="11" spans="1:11" ht="18" customHeight="1">
      <c r="B11" s="441"/>
      <c r="C11" s="38" t="s">
        <v>70</v>
      </c>
      <c r="D11" s="274">
        <v>0</v>
      </c>
      <c r="E11" s="230">
        <v>0</v>
      </c>
      <c r="F11" s="286">
        <v>0</v>
      </c>
      <c r="G11" s="287">
        <v>0</v>
      </c>
      <c r="H11" s="274">
        <v>0</v>
      </c>
      <c r="I11" s="40">
        <v>0</v>
      </c>
      <c r="J11" s="274">
        <v>0</v>
      </c>
      <c r="K11" s="40">
        <v>0</v>
      </c>
    </row>
    <row r="12" spans="1:11" ht="18" customHeight="1" thickBot="1">
      <c r="B12" s="464"/>
      <c r="C12" s="74" t="s">
        <v>71</v>
      </c>
      <c r="D12" s="275">
        <v>0</v>
      </c>
      <c r="E12" s="232">
        <v>2</v>
      </c>
      <c r="F12" s="288">
        <v>0</v>
      </c>
      <c r="G12" s="289">
        <v>2345.11616</v>
      </c>
      <c r="H12" s="275">
        <v>0</v>
      </c>
      <c r="I12" s="76">
        <v>660.21533069999998</v>
      </c>
      <c r="J12" s="275">
        <v>0</v>
      </c>
      <c r="K12" s="76">
        <v>14587.00021</v>
      </c>
    </row>
    <row r="13" spans="1:11" s="18" customFormat="1" ht="21" customHeight="1" thickBot="1">
      <c r="B13" s="27" t="s">
        <v>72</v>
      </c>
      <c r="C13" s="64"/>
      <c r="D13" s="128">
        <v>6758.9999999999973</v>
      </c>
      <c r="E13" s="276">
        <v>1006.0000000000002</v>
      </c>
      <c r="F13" s="290">
        <v>136530.96452346668</v>
      </c>
      <c r="G13" s="291">
        <v>15768.31054</v>
      </c>
      <c r="H13" s="128">
        <v>280029.9510634598</v>
      </c>
      <c r="I13" s="50">
        <v>57358.120992898876</v>
      </c>
      <c r="J13" s="128">
        <v>157177.53072118331</v>
      </c>
      <c r="K13" s="50">
        <v>30639.847269999998</v>
      </c>
    </row>
    <row r="14" spans="1:11" ht="15" thickBot="1">
      <c r="B14" s="54"/>
      <c r="C14" s="66"/>
      <c r="D14" s="129"/>
      <c r="E14" s="131"/>
      <c r="F14" s="54"/>
      <c r="G14" s="55"/>
      <c r="H14" s="129"/>
      <c r="I14" s="131"/>
      <c r="J14" s="129"/>
      <c r="K14" s="131"/>
    </row>
    <row r="15" spans="1:11">
      <c r="B15" s="435" t="s">
        <v>107</v>
      </c>
      <c r="C15" s="70" t="s">
        <v>112</v>
      </c>
      <c r="D15" s="132"/>
      <c r="E15" s="277"/>
      <c r="F15" s="81"/>
      <c r="G15" s="85"/>
      <c r="H15" s="132"/>
      <c r="I15" s="277"/>
      <c r="J15" s="132"/>
      <c r="K15" s="277"/>
    </row>
    <row r="16" spans="1:11" ht="15.75" customHeight="1" thickBot="1">
      <c r="B16" s="437"/>
      <c r="C16" s="69" t="s">
        <v>71</v>
      </c>
      <c r="D16" s="278"/>
      <c r="E16" s="279"/>
      <c r="F16" s="86"/>
      <c r="G16" s="87"/>
      <c r="H16" s="278"/>
      <c r="I16" s="279"/>
      <c r="J16" s="278"/>
      <c r="K16" s="279"/>
    </row>
    <row r="17" spans="2:11" ht="15" thickBot="1">
      <c r="B17" s="13" t="s">
        <v>77</v>
      </c>
      <c r="C17" s="56"/>
      <c r="D17" s="268"/>
      <c r="E17" s="269"/>
      <c r="F17" s="268"/>
      <c r="G17" s="270"/>
      <c r="H17" s="268"/>
      <c r="I17" s="261"/>
      <c r="J17" s="268"/>
      <c r="K17" s="261"/>
    </row>
    <row r="18" spans="2:11" ht="15" thickBot="1">
      <c r="B18" s="448" t="s">
        <v>78</v>
      </c>
      <c r="C18" s="449"/>
      <c r="D18" s="47"/>
      <c r="E18" s="65"/>
      <c r="F18" s="47"/>
      <c r="G18" s="26"/>
      <c r="H18" s="47"/>
      <c r="I18" s="48"/>
      <c r="J18" s="47"/>
      <c r="K18" s="48"/>
    </row>
    <row r="19" spans="2:11" ht="15" thickBot="1">
      <c r="B19" s="15" t="s">
        <v>113</v>
      </c>
      <c r="C19" s="322"/>
      <c r="D19" s="292"/>
      <c r="E19" s="293"/>
      <c r="F19" s="292"/>
      <c r="G19" s="294"/>
      <c r="H19" s="292"/>
      <c r="I19" s="295"/>
      <c r="J19" s="292"/>
      <c r="K19" s="295"/>
    </row>
    <row r="20" spans="2:11" ht="15" thickBot="1">
      <c r="B20" s="16" t="s">
        <v>80</v>
      </c>
      <c r="C20" s="23"/>
      <c r="D20" s="132"/>
      <c r="E20" s="133"/>
      <c r="F20" s="134"/>
      <c r="G20" s="203"/>
      <c r="H20" s="134"/>
      <c r="I20" s="168"/>
      <c r="J20" s="82"/>
      <c r="K20" s="82"/>
    </row>
    <row r="21" spans="2:11" ht="12" customHeight="1" thickBot="1">
      <c r="B21" s="375"/>
      <c r="C21" s="376"/>
      <c r="D21" s="377"/>
      <c r="E21" s="365"/>
      <c r="F21" s="365"/>
      <c r="G21" s="367"/>
      <c r="H21" s="365"/>
      <c r="I21" s="368"/>
      <c r="J21" s="378"/>
      <c r="K21" s="378"/>
    </row>
    <row r="22" spans="2:11" ht="18" customHeight="1" thickBot="1">
      <c r="B22" s="259" t="s">
        <v>81</v>
      </c>
      <c r="C22" s="260"/>
      <c r="D22" s="268">
        <v>6758.9999999999973</v>
      </c>
      <c r="E22" s="268">
        <v>1006.0000000000002</v>
      </c>
      <c r="F22" s="373">
        <v>136530.96452346668</v>
      </c>
      <c r="G22" s="374">
        <v>15768.31054</v>
      </c>
      <c r="H22" s="268">
        <v>280029.9510634598</v>
      </c>
      <c r="I22" s="268">
        <v>57358.120992898876</v>
      </c>
      <c r="J22" s="268">
        <v>157177.53072118331</v>
      </c>
      <c r="K22" s="229">
        <v>30639.847269999998</v>
      </c>
    </row>
    <row r="24" spans="2:11" ht="32.15" customHeight="1">
      <c r="B24" s="450" t="s">
        <v>83</v>
      </c>
      <c r="C24" s="450"/>
      <c r="D24" s="450"/>
      <c r="E24" s="450"/>
      <c r="F24" s="450"/>
      <c r="G24" s="450"/>
      <c r="H24" s="450"/>
      <c r="I24" s="450"/>
      <c r="J24" s="450"/>
      <c r="K24" s="18"/>
    </row>
  </sheetData>
  <mergeCells count="12">
    <mergeCell ref="B24:J24"/>
    <mergeCell ref="B18:C18"/>
    <mergeCell ref="B9:B12"/>
    <mergeCell ref="B15:B16"/>
    <mergeCell ref="D4:E4"/>
    <mergeCell ref="F4:G4"/>
    <mergeCell ref="J4:K4"/>
    <mergeCell ref="D6:E6"/>
    <mergeCell ref="F6:G6"/>
    <mergeCell ref="J6:K6"/>
    <mergeCell ref="H4:I4"/>
    <mergeCell ref="H6:I6"/>
  </mergeCells>
  <pageMargins left="0.5" right="0.5" top="0.75" bottom="0.75" header="0.3" footer="0.3"/>
  <pageSetup scale="74" fitToHeight="0" orientation="landscape" r:id="rId1"/>
  <headerFooter>
    <oddHeader>&amp;R&amp;16Appendix D - Qtr Business Class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sheetPr>
  <dimension ref="B1:Q32"/>
  <sheetViews>
    <sheetView zoomScaleNormal="100" zoomScalePageLayoutView="50" workbookViewId="0">
      <selection activeCell="K1" sqref="K1"/>
    </sheetView>
  </sheetViews>
  <sheetFormatPr defaultColWidth="9.1796875" defaultRowHeight="14"/>
  <cols>
    <col min="1" max="1" width="3.7265625" style="335" customWidth="1"/>
    <col min="2" max="2" width="27.81640625" style="335" customWidth="1"/>
    <col min="3" max="4" width="14.7265625" style="335" customWidth="1"/>
    <col min="5" max="5" width="11.81640625" style="335" bestFit="1" customWidth="1"/>
    <col min="6" max="7" width="14.7265625" style="335" customWidth="1"/>
    <col min="8" max="8" width="11.81640625" style="335" bestFit="1" customWidth="1"/>
    <col min="9" max="10" width="3.7265625" style="335" customWidth="1"/>
    <col min="11" max="11" width="16.81640625" style="335" customWidth="1"/>
    <col min="12" max="15" width="14.7265625" style="335" customWidth="1"/>
    <col min="16" max="16384" width="9.1796875" style="335"/>
  </cols>
  <sheetData>
    <row r="1" spans="2:17" ht="18">
      <c r="B1" s="334" t="s">
        <v>114</v>
      </c>
      <c r="J1"/>
      <c r="K1"/>
      <c r="L1"/>
      <c r="M1"/>
      <c r="N1"/>
      <c r="O1"/>
      <c r="P1"/>
    </row>
    <row r="2" spans="2:17" customFormat="1" ht="12" customHeight="1"/>
    <row r="3" spans="2:17" ht="124.5" customHeight="1">
      <c r="B3" s="466" t="s">
        <v>115</v>
      </c>
      <c r="C3" s="466"/>
      <c r="D3" s="466"/>
      <c r="E3" s="466"/>
      <c r="F3" s="466"/>
      <c r="G3" s="466"/>
      <c r="H3" s="466"/>
      <c r="J3"/>
      <c r="K3"/>
      <c r="L3"/>
      <c r="M3"/>
      <c r="N3"/>
      <c r="O3"/>
      <c r="P3"/>
      <c r="Q3" s="336"/>
    </row>
    <row r="4" spans="2:17" customFormat="1" ht="14.15" customHeight="1"/>
    <row r="5" spans="2:17" customFormat="1" ht="15.5">
      <c r="B5" s="359" t="s">
        <v>116</v>
      </c>
    </row>
    <row r="6" spans="2:17" customFormat="1" ht="40" customHeight="1" thickBot="1">
      <c r="B6" s="324" t="s">
        <v>5</v>
      </c>
      <c r="C6" s="325" t="s">
        <v>117</v>
      </c>
      <c r="D6" s="325" t="s">
        <v>6</v>
      </c>
      <c r="E6" s="327" t="s">
        <v>7</v>
      </c>
      <c r="F6" s="325" t="s">
        <v>118</v>
      </c>
      <c r="G6" s="325" t="s">
        <v>8</v>
      </c>
      <c r="H6" s="327" t="s">
        <v>7</v>
      </c>
      <c r="L6" s="331" t="s">
        <v>119</v>
      </c>
      <c r="M6" s="331" t="s">
        <v>120</v>
      </c>
      <c r="N6" s="331" t="s">
        <v>121</v>
      </c>
      <c r="O6" s="331" t="s">
        <v>122</v>
      </c>
    </row>
    <row r="7" spans="2:17" customFormat="1" ht="14.5">
      <c r="B7" s="356" t="s">
        <v>0</v>
      </c>
      <c r="C7" s="388" t="e">
        <f>#REF!</f>
        <v>#REF!</v>
      </c>
      <c r="D7" s="389" t="e">
        <f>#REF!</f>
        <v>#REF!</v>
      </c>
      <c r="E7" s="422" t="e">
        <f>#REF!</f>
        <v>#REF!</v>
      </c>
      <c r="F7" s="388" t="e">
        <f>#REF!</f>
        <v>#REF!</v>
      </c>
      <c r="G7" s="389" t="e">
        <f>#REF!</f>
        <v>#REF!</v>
      </c>
      <c r="H7" s="424" t="e">
        <f>#REF!</f>
        <v>#REF!</v>
      </c>
      <c r="K7" s="21" t="s">
        <v>123</v>
      </c>
      <c r="L7" s="337" t="e">
        <f>$C$10</f>
        <v>#REF!</v>
      </c>
      <c r="M7" s="337">
        <f>$C$17</f>
        <v>0</v>
      </c>
      <c r="N7" s="337" t="e">
        <f>F10</f>
        <v>#REF!</v>
      </c>
      <c r="O7" s="337">
        <f>F17</f>
        <v>0</v>
      </c>
    </row>
    <row r="8" spans="2:17" customFormat="1" ht="14.5">
      <c r="B8" s="357" t="s">
        <v>1</v>
      </c>
      <c r="C8" s="390" t="e">
        <f>#REF!</f>
        <v>#REF!</v>
      </c>
      <c r="D8" s="8" t="e">
        <f>#REF!</f>
        <v>#REF!</v>
      </c>
      <c r="E8" s="421" t="e">
        <f>#REF!</f>
        <v>#REF!</v>
      </c>
      <c r="F8" s="390" t="e">
        <f>#REF!</f>
        <v>#REF!</v>
      </c>
      <c r="G8" s="8" t="e">
        <f>#REF!</f>
        <v>#REF!</v>
      </c>
      <c r="H8" s="425" t="e">
        <f>#REF!</f>
        <v>#REF!</v>
      </c>
      <c r="K8" s="21" t="s">
        <v>124</v>
      </c>
      <c r="L8" s="328" t="e">
        <f>#REF!</f>
        <v>#REF!</v>
      </c>
      <c r="M8" s="328"/>
      <c r="N8" s="329"/>
      <c r="O8" s="330"/>
    </row>
    <row r="9" spans="2:17" customFormat="1" ht="14.5">
      <c r="B9" s="357" t="s">
        <v>2</v>
      </c>
      <c r="C9" s="390" t="e">
        <f>#REF!</f>
        <v>#REF!</v>
      </c>
      <c r="D9" s="8" t="e">
        <f>#REF!</f>
        <v>#REF!</v>
      </c>
      <c r="E9" s="421" t="e">
        <f>#REF!</f>
        <v>#REF!</v>
      </c>
      <c r="F9" s="390" t="e">
        <f>#REF!</f>
        <v>#REF!</v>
      </c>
      <c r="G9" s="8" t="e">
        <f>#REF!</f>
        <v>#REF!</v>
      </c>
      <c r="H9" s="425" t="e">
        <f>#REF!</f>
        <v>#REF!</v>
      </c>
      <c r="K9" s="335"/>
      <c r="L9" s="335"/>
      <c r="M9" s="335"/>
      <c r="N9" s="335"/>
      <c r="O9" s="335"/>
      <c r="P9" s="335"/>
      <c r="Q9" s="335"/>
    </row>
    <row r="10" spans="2:17" customFormat="1" ht="29.5" thickBot="1">
      <c r="B10" s="358" t="s">
        <v>3</v>
      </c>
      <c r="C10" s="354" t="e">
        <f>SUM(C7:C9)</f>
        <v>#REF!</v>
      </c>
      <c r="D10" s="355" t="e">
        <f>SUM(D7:D9)</f>
        <v>#REF!</v>
      </c>
      <c r="E10" s="423" t="e">
        <f>#REF!</f>
        <v>#REF!</v>
      </c>
      <c r="F10" s="354" t="e">
        <f t="shared" ref="F10:G10" si="0">SUM(F7:F9)</f>
        <v>#REF!</v>
      </c>
      <c r="G10" s="355" t="e">
        <f t="shared" si="0"/>
        <v>#REF!</v>
      </c>
      <c r="H10" s="423" t="e">
        <f>#REF!</f>
        <v>#REF!</v>
      </c>
      <c r="K10" s="332" t="s">
        <v>125</v>
      </c>
    </row>
    <row r="11" spans="2:17" customFormat="1" ht="14.5"/>
    <row r="12" spans="2:17" customFormat="1" ht="15.5">
      <c r="B12" s="359" t="s">
        <v>126</v>
      </c>
    </row>
    <row r="13" spans="2:17" customFormat="1" ht="24.5" thickBot="1">
      <c r="B13" s="324" t="s">
        <v>5</v>
      </c>
      <c r="C13" s="325" t="s">
        <v>117</v>
      </c>
      <c r="D13" s="325" t="s">
        <v>6</v>
      </c>
      <c r="E13" s="327" t="s">
        <v>7</v>
      </c>
      <c r="F13" s="325" t="s">
        <v>118</v>
      </c>
      <c r="G13" s="325" t="s">
        <v>8</v>
      </c>
      <c r="H13" s="327" t="s">
        <v>7</v>
      </c>
    </row>
    <row r="14" spans="2:17" customFormat="1" ht="14.5">
      <c r="B14" s="356" t="s">
        <v>0</v>
      </c>
      <c r="C14" s="388"/>
      <c r="D14" s="353" t="e">
        <f>D7</f>
        <v>#REF!</v>
      </c>
      <c r="E14" s="422" t="e">
        <f>ROUND(C14/D14,3)</f>
        <v>#REF!</v>
      </c>
      <c r="F14" s="388"/>
      <c r="G14" s="353" t="e">
        <f>G7</f>
        <v>#REF!</v>
      </c>
      <c r="H14" s="422" t="e">
        <f>ROUND(F14/G14,3)</f>
        <v>#REF!</v>
      </c>
    </row>
    <row r="15" spans="2:17" customFormat="1" ht="14.5">
      <c r="B15" s="357" t="s">
        <v>1</v>
      </c>
      <c r="C15" s="390"/>
      <c r="D15" s="328" t="e">
        <f t="shared" ref="D15:D16" si="1">D8</f>
        <v>#REF!</v>
      </c>
      <c r="E15" s="421" t="e">
        <f t="shared" ref="E15:E16" si="2">ROUND(C15/D15,3)</f>
        <v>#REF!</v>
      </c>
      <c r="F15" s="390"/>
      <c r="G15" s="328" t="e">
        <f t="shared" ref="G15:G16" si="3">G8</f>
        <v>#REF!</v>
      </c>
      <c r="H15" s="421" t="e">
        <f t="shared" ref="H15:H17" si="4">ROUND(F15/G15,3)</f>
        <v>#REF!</v>
      </c>
    </row>
    <row r="16" spans="2:17" customFormat="1" ht="14.5">
      <c r="B16" s="357" t="s">
        <v>2</v>
      </c>
      <c r="C16" s="390"/>
      <c r="D16" s="328" t="e">
        <f t="shared" si="1"/>
        <v>#REF!</v>
      </c>
      <c r="E16" s="421" t="e">
        <f t="shared" si="2"/>
        <v>#REF!</v>
      </c>
      <c r="F16" s="390"/>
      <c r="G16" s="328" t="e">
        <f t="shared" si="3"/>
        <v>#REF!</v>
      </c>
      <c r="H16" s="421" t="e">
        <f t="shared" si="4"/>
        <v>#REF!</v>
      </c>
    </row>
    <row r="17" spans="2:17" customFormat="1" ht="29.5" thickBot="1">
      <c r="B17" s="358" t="s">
        <v>3</v>
      </c>
      <c r="C17" s="354">
        <f>SUM(C14:C16)</f>
        <v>0</v>
      </c>
      <c r="D17" s="355" t="e">
        <f>SUM(D14:D16)</f>
        <v>#REF!</v>
      </c>
      <c r="E17" s="423" t="e">
        <f t="shared" ref="E17" si="5">ROUND(C17/D17,3)</f>
        <v>#REF!</v>
      </c>
      <c r="F17" s="354">
        <f>SUM(F14:F16)</f>
        <v>0</v>
      </c>
      <c r="G17" s="355" t="e">
        <f>SUM(G14:G16)</f>
        <v>#REF!</v>
      </c>
      <c r="H17" s="423" t="e">
        <f t="shared" si="4"/>
        <v>#REF!</v>
      </c>
    </row>
    <row r="18" spans="2:17" customFormat="1" ht="39.75" customHeight="1">
      <c r="B18" s="465" t="s">
        <v>127</v>
      </c>
      <c r="C18" s="465"/>
      <c r="D18" s="465"/>
      <c r="E18" s="465"/>
      <c r="F18" s="465"/>
      <c r="G18" s="465"/>
    </row>
    <row r="19" spans="2:17" customFormat="1" ht="15" customHeight="1">
      <c r="B19" s="387"/>
      <c r="C19" s="387"/>
      <c r="D19" s="387"/>
      <c r="E19" s="387"/>
      <c r="F19" s="387"/>
      <c r="G19" s="387"/>
      <c r="K19" s="332" t="s">
        <v>128</v>
      </c>
    </row>
    <row r="20" spans="2:17" customFormat="1" ht="14.5">
      <c r="B20" s="338"/>
      <c r="C20" s="323"/>
      <c r="D20" s="323"/>
      <c r="E20" s="323"/>
      <c r="F20" s="323"/>
      <c r="G20" s="323"/>
      <c r="H20" s="323"/>
    </row>
    <row r="21" spans="2:17" customFormat="1" ht="14.5">
      <c r="B21" s="326"/>
      <c r="C21" s="339"/>
      <c r="D21" s="339"/>
      <c r="E21" s="340"/>
      <c r="F21" s="340"/>
      <c r="G21" s="340"/>
      <c r="H21" s="340"/>
    </row>
    <row r="22" spans="2:17" customFormat="1" ht="14.5">
      <c r="B22" s="326"/>
      <c r="C22" s="339"/>
      <c r="D22" s="339"/>
      <c r="E22" s="340"/>
      <c r="F22" s="340"/>
      <c r="G22" s="340"/>
      <c r="H22" s="340"/>
    </row>
    <row r="23" spans="2:17" customFormat="1" ht="14.5">
      <c r="B23" s="326"/>
      <c r="C23" s="339"/>
      <c r="D23" s="339"/>
      <c r="E23" s="340"/>
      <c r="F23" s="340"/>
      <c r="G23" s="340"/>
      <c r="H23" s="340"/>
    </row>
    <row r="24" spans="2:17" customFormat="1" ht="14.5">
      <c r="B24" s="326"/>
      <c r="C24" s="339"/>
      <c r="D24" s="339"/>
      <c r="E24" s="340"/>
      <c r="F24" s="340"/>
      <c r="G24" s="340"/>
      <c r="H24" s="340"/>
    </row>
    <row r="25" spans="2:17" customFormat="1" ht="14.5">
      <c r="B25" s="326"/>
      <c r="C25" s="339"/>
      <c r="D25" s="339"/>
      <c r="E25" s="340"/>
      <c r="F25" s="340"/>
      <c r="G25" s="340"/>
      <c r="H25" s="340"/>
    </row>
    <row r="26" spans="2:17" customFormat="1" ht="14.5">
      <c r="B26" s="326"/>
      <c r="C26" s="339"/>
      <c r="D26" s="339"/>
      <c r="E26" s="340"/>
      <c r="F26" s="340"/>
      <c r="G26" s="340"/>
      <c r="H26" s="340"/>
    </row>
    <row r="27" spans="2:17" customFormat="1" ht="14.5">
      <c r="B27" s="326"/>
      <c r="C27" s="339"/>
      <c r="D27" s="339"/>
      <c r="E27" s="340"/>
      <c r="F27" s="340"/>
      <c r="G27" s="340"/>
      <c r="H27" s="340"/>
    </row>
    <row r="28" spans="2:17" customFormat="1" ht="14.5">
      <c r="B28" s="326"/>
      <c r="C28" s="339"/>
      <c r="D28" s="339"/>
      <c r="E28" s="340"/>
      <c r="F28" s="340"/>
      <c r="G28" s="340"/>
      <c r="H28" s="340"/>
    </row>
    <row r="29" spans="2:17" customFormat="1" ht="14.5">
      <c r="B29" s="326"/>
      <c r="C29" s="339"/>
      <c r="D29" s="339"/>
      <c r="E29" s="340"/>
      <c r="F29" s="340"/>
      <c r="G29" s="340"/>
      <c r="H29" s="340"/>
    </row>
    <row r="30" spans="2:17" customFormat="1" ht="14.5"/>
    <row r="31" spans="2:17" customFormat="1" ht="14.5"/>
    <row r="32" spans="2:17" ht="14.5">
      <c r="K32"/>
      <c r="L32"/>
      <c r="M32"/>
      <c r="N32"/>
      <c r="O32"/>
      <c r="P32"/>
      <c r="Q32" t="s">
        <v>129</v>
      </c>
    </row>
  </sheetData>
  <mergeCells count="2">
    <mergeCell ref="B18:G18"/>
    <mergeCell ref="B3:H3"/>
  </mergeCells>
  <pageMargins left="0.45" right="0.45" top="0.75" bottom="0.75" header="0.3" footer="0.3"/>
  <pageSetup scale="74" fitToWidth="0" fitToHeight="2" orientation="landscape" r:id="rId1"/>
  <headerFooter>
    <oddHeader>&amp;R&amp;16Appendix F - Secondary Metrics</oddHeader>
  </headerFooter>
  <colBreaks count="1" manualBreakCount="1">
    <brk id="9" max="31"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sheetPr>
  <dimension ref="B1:F16"/>
  <sheetViews>
    <sheetView zoomScaleNormal="100" workbookViewId="0">
      <selection activeCell="C7" sqref="C7"/>
    </sheetView>
  </sheetViews>
  <sheetFormatPr defaultColWidth="9.1796875" defaultRowHeight="14"/>
  <cols>
    <col min="1" max="1" width="4.1796875" style="335" customWidth="1"/>
    <col min="2" max="2" width="37.453125" style="335" customWidth="1"/>
    <col min="3" max="4" width="25.7265625" style="335" customWidth="1"/>
    <col min="5" max="5" width="3.54296875" style="335" customWidth="1"/>
    <col min="6" max="6" width="10.453125" style="335" bestFit="1" customWidth="1"/>
    <col min="7" max="16384" width="9.1796875" style="335"/>
  </cols>
  <sheetData>
    <row r="1" spans="2:6" ht="18">
      <c r="B1" s="334" t="s">
        <v>130</v>
      </c>
    </row>
    <row r="2" spans="2:6" customFormat="1" ht="19" customHeight="1">
      <c r="B2" s="359" t="e">
        <f>#REF!</f>
        <v>#REF!</v>
      </c>
    </row>
    <row r="3" spans="2:6" ht="104.25" customHeight="1">
      <c r="B3" s="467" t="s">
        <v>131</v>
      </c>
      <c r="C3" s="467"/>
      <c r="D3" s="467"/>
    </row>
    <row r="5" spans="2:6" ht="21" customHeight="1">
      <c r="B5" s="468" t="s">
        <v>132</v>
      </c>
      <c r="C5" s="469"/>
      <c r="D5" s="470"/>
    </row>
    <row r="6" spans="2:6" ht="18" customHeight="1">
      <c r="B6" s="379" t="s">
        <v>133</v>
      </c>
      <c r="C6" s="380" t="s">
        <v>134</v>
      </c>
      <c r="D6" s="380" t="s">
        <v>135</v>
      </c>
      <c r="F6" s="418"/>
    </row>
    <row r="7" spans="2:6" ht="18" customHeight="1">
      <c r="B7" s="381" t="s">
        <v>19</v>
      </c>
      <c r="C7" s="420"/>
      <c r="D7" s="420"/>
      <c r="F7" s="418"/>
    </row>
    <row r="8" spans="2:6" ht="18" customHeight="1">
      <c r="B8" s="381" t="s">
        <v>136</v>
      </c>
      <c r="C8" s="420"/>
      <c r="D8" s="420"/>
      <c r="F8" s="418"/>
    </row>
    <row r="9" spans="2:6" ht="18" customHeight="1">
      <c r="B9" s="381" t="s">
        <v>59</v>
      </c>
      <c r="C9" s="420"/>
      <c r="D9" s="420"/>
      <c r="F9" s="418"/>
    </row>
    <row r="10" spans="2:6" ht="18" customHeight="1">
      <c r="B10" s="381" t="s">
        <v>137</v>
      </c>
      <c r="C10" s="420"/>
      <c r="D10" s="420"/>
      <c r="F10" s="418"/>
    </row>
    <row r="11" spans="2:6" ht="18" customHeight="1">
      <c r="B11" s="381" t="s">
        <v>138</v>
      </c>
      <c r="C11" s="420"/>
      <c r="D11" s="420"/>
      <c r="F11" s="418"/>
    </row>
    <row r="12" spans="2:6" ht="18" customHeight="1">
      <c r="B12" s="381" t="s">
        <v>25</v>
      </c>
      <c r="C12" s="420"/>
      <c r="D12" s="420"/>
      <c r="F12" s="418"/>
    </row>
    <row r="13" spans="2:6" ht="18" customHeight="1">
      <c r="B13" s="381" t="s">
        <v>26</v>
      </c>
      <c r="C13" s="420"/>
      <c r="D13" s="420"/>
      <c r="F13" s="418"/>
    </row>
    <row r="14" spans="2:6" ht="18" customHeight="1">
      <c r="B14" s="381" t="s">
        <v>27</v>
      </c>
      <c r="C14" s="420"/>
      <c r="D14" s="420"/>
      <c r="F14" s="418"/>
    </row>
    <row r="15" spans="2:6" ht="18" customHeight="1">
      <c r="B15" s="381" t="s">
        <v>28</v>
      </c>
      <c r="C15" s="420"/>
      <c r="D15" s="420"/>
      <c r="F15" s="418"/>
    </row>
    <row r="16" spans="2:6" ht="18" customHeight="1">
      <c r="B16" s="382" t="s">
        <v>139</v>
      </c>
      <c r="C16" s="419">
        <f>SUM(C7:C15)</f>
        <v>0</v>
      </c>
      <c r="D16" s="419">
        <f>SUM(D7:D15)</f>
        <v>0</v>
      </c>
    </row>
  </sheetData>
  <mergeCells count="2">
    <mergeCell ref="B3:D3"/>
    <mergeCell ref="B5:D5"/>
  </mergeCells>
  <pageMargins left="0.7" right="0.7" top="0.75" bottom="0.75" header="0.3" footer="0.3"/>
  <pageSetup scale="86" orientation="portrait" r:id="rId1"/>
  <headerFooter>
    <oddHeader>&amp;R&amp;16Appendix G - Transfer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39997558519241921"/>
    <pageSetUpPr fitToPage="1"/>
  </sheetPr>
  <dimension ref="B1:G64"/>
  <sheetViews>
    <sheetView zoomScaleNormal="100" workbookViewId="0">
      <pane ySplit="3" topLeftCell="A4" activePane="bottomLeft" state="frozen"/>
      <selection activeCell="F1" sqref="F1"/>
      <selection pane="bottomLeft" activeCell="D5" sqref="D5"/>
    </sheetView>
  </sheetViews>
  <sheetFormatPr defaultRowHeight="14.5"/>
  <cols>
    <col min="1" max="1" width="2.7265625" customWidth="1"/>
    <col min="2" max="2" width="7.81640625" customWidth="1"/>
    <col min="3" max="3" width="59.7265625" customWidth="1"/>
    <col min="4" max="6" width="14.7265625" customWidth="1"/>
    <col min="7" max="7" width="16.7265625" customWidth="1"/>
    <col min="8" max="8" width="3" customWidth="1"/>
  </cols>
  <sheetData>
    <row r="1" spans="2:7">
      <c r="B1" s="333" t="s">
        <v>140</v>
      </c>
      <c r="D1" s="332" t="s">
        <v>141</v>
      </c>
    </row>
    <row r="2" spans="2:7" ht="15" thickBot="1"/>
    <row r="3" spans="2:7">
      <c r="B3" s="341"/>
      <c r="C3" s="342"/>
      <c r="D3" s="343" t="s">
        <v>0</v>
      </c>
      <c r="E3" s="344" t="s">
        <v>142</v>
      </c>
      <c r="F3" s="344" t="s">
        <v>143</v>
      </c>
      <c r="G3" s="345" t="s">
        <v>144</v>
      </c>
    </row>
    <row r="4" spans="2:7">
      <c r="B4" s="346" t="s">
        <v>145</v>
      </c>
      <c r="C4" s="347"/>
      <c r="D4" s="348"/>
      <c r="E4" s="370"/>
      <c r="F4" s="370"/>
      <c r="G4" s="347"/>
    </row>
    <row r="5" spans="2:7">
      <c r="B5" s="349">
        <v>1</v>
      </c>
      <c r="C5" s="350" t="s">
        <v>146</v>
      </c>
      <c r="D5" s="391"/>
      <c r="E5" s="392"/>
      <c r="F5" s="392"/>
      <c r="G5" s="393"/>
    </row>
    <row r="6" spans="2:7">
      <c r="B6" s="349">
        <v>2</v>
      </c>
      <c r="C6" s="350" t="s">
        <v>147</v>
      </c>
      <c r="D6" s="391"/>
      <c r="E6" s="392"/>
      <c r="F6" s="392"/>
      <c r="G6" s="393"/>
    </row>
    <row r="7" spans="2:7">
      <c r="B7" s="349">
        <v>3</v>
      </c>
      <c r="C7" s="350" t="s">
        <v>148</v>
      </c>
      <c r="D7" s="391"/>
      <c r="E7" s="392"/>
      <c r="F7" s="392"/>
      <c r="G7" s="393"/>
    </row>
    <row r="8" spans="2:7">
      <c r="B8" s="349">
        <v>4</v>
      </c>
      <c r="C8" s="350" t="s">
        <v>149</v>
      </c>
      <c r="D8" s="391"/>
      <c r="E8" s="392"/>
      <c r="F8" s="392"/>
      <c r="G8" s="393"/>
    </row>
    <row r="9" spans="2:7">
      <c r="B9" s="349">
        <v>5</v>
      </c>
      <c r="C9" s="350" t="s">
        <v>150</v>
      </c>
      <c r="D9" s="391"/>
      <c r="E9" s="392"/>
      <c r="F9" s="392"/>
      <c r="G9" s="393"/>
    </row>
    <row r="10" spans="2:7">
      <c r="B10" s="349">
        <v>6</v>
      </c>
      <c r="C10" s="350" t="s">
        <v>151</v>
      </c>
      <c r="D10" s="391"/>
      <c r="E10" s="392"/>
      <c r="F10" s="392"/>
      <c r="G10" s="393"/>
    </row>
    <row r="11" spans="2:7">
      <c r="B11" s="349">
        <v>7</v>
      </c>
      <c r="C11" s="350" t="s">
        <v>152</v>
      </c>
      <c r="D11" s="391"/>
      <c r="E11" s="392"/>
      <c r="F11" s="392"/>
      <c r="G11" s="393"/>
    </row>
    <row r="12" spans="2:7">
      <c r="B12" s="349"/>
      <c r="C12" s="351" t="s">
        <v>153</v>
      </c>
      <c r="D12" s="394"/>
      <c r="E12" s="395"/>
      <c r="F12" s="395"/>
      <c r="G12" s="396"/>
    </row>
    <row r="13" spans="2:7">
      <c r="B13" s="349">
        <v>8</v>
      </c>
      <c r="C13" s="350" t="s">
        <v>154</v>
      </c>
      <c r="D13" s="391"/>
      <c r="E13" s="392"/>
      <c r="F13" s="392"/>
      <c r="G13" s="393"/>
    </row>
    <row r="14" spans="2:7">
      <c r="B14" s="349">
        <v>9</v>
      </c>
      <c r="C14" s="350" t="s">
        <v>155</v>
      </c>
      <c r="D14" s="391"/>
      <c r="E14" s="392"/>
      <c r="F14" s="392"/>
      <c r="G14" s="393"/>
    </row>
    <row r="15" spans="2:7">
      <c r="B15" s="349">
        <v>10</v>
      </c>
      <c r="C15" s="350" t="s">
        <v>156</v>
      </c>
      <c r="D15" s="391"/>
      <c r="E15" s="392"/>
      <c r="F15" s="392"/>
      <c r="G15" s="393"/>
    </row>
    <row r="16" spans="2:7">
      <c r="B16" s="349"/>
      <c r="C16" s="397" t="s">
        <v>157</v>
      </c>
      <c r="D16" s="398"/>
      <c r="E16" s="399"/>
      <c r="F16" s="399"/>
      <c r="G16" s="400"/>
    </row>
    <row r="17" spans="2:7">
      <c r="B17" s="349"/>
      <c r="C17" s="351" t="s">
        <v>158</v>
      </c>
      <c r="D17" s="401"/>
      <c r="E17" s="402"/>
      <c r="F17" s="402"/>
      <c r="G17" s="403"/>
    </row>
    <row r="18" spans="2:7">
      <c r="B18" s="349"/>
      <c r="C18" s="350"/>
      <c r="D18" s="349"/>
      <c r="G18" s="350"/>
    </row>
    <row r="19" spans="2:7">
      <c r="B19" s="346" t="s">
        <v>159</v>
      </c>
      <c r="C19" s="347"/>
      <c r="D19" s="348"/>
      <c r="E19" s="370"/>
      <c r="F19" s="370"/>
      <c r="G19" s="347"/>
    </row>
    <row r="20" spans="2:7">
      <c r="B20" s="349">
        <v>11</v>
      </c>
      <c r="C20" s="350" t="s">
        <v>160</v>
      </c>
      <c r="D20" s="391"/>
      <c r="E20" s="392"/>
      <c r="F20" s="392"/>
      <c r="G20" s="393"/>
    </row>
    <row r="21" spans="2:7">
      <c r="B21" s="349">
        <v>12</v>
      </c>
      <c r="C21" s="350" t="s">
        <v>161</v>
      </c>
      <c r="D21" s="391"/>
      <c r="E21" s="392"/>
      <c r="F21" s="392"/>
      <c r="G21" s="393"/>
    </row>
    <row r="22" spans="2:7">
      <c r="B22" s="349"/>
      <c r="C22" s="351" t="s">
        <v>162</v>
      </c>
      <c r="D22" s="401"/>
      <c r="E22" s="402"/>
      <c r="F22" s="402"/>
      <c r="G22" s="403"/>
    </row>
    <row r="23" spans="2:7">
      <c r="B23" s="349"/>
      <c r="C23" s="350"/>
      <c r="D23" s="349"/>
      <c r="G23" s="350"/>
    </row>
    <row r="24" spans="2:7">
      <c r="B24" s="346" t="s">
        <v>163</v>
      </c>
      <c r="C24" s="347"/>
      <c r="D24" s="348"/>
      <c r="E24" s="370"/>
      <c r="F24" s="370"/>
      <c r="G24" s="347"/>
    </row>
    <row r="25" spans="2:7">
      <c r="B25" s="349"/>
      <c r="C25" s="351" t="s">
        <v>164</v>
      </c>
      <c r="D25" s="401"/>
      <c r="E25" s="402"/>
      <c r="F25" s="402"/>
      <c r="G25" s="403"/>
    </row>
    <row r="26" spans="2:7">
      <c r="B26" s="349"/>
      <c r="C26" s="350"/>
      <c r="D26" s="349"/>
      <c r="G26" s="350"/>
    </row>
    <row r="27" spans="2:7">
      <c r="B27" s="346" t="s">
        <v>165</v>
      </c>
      <c r="C27" s="347"/>
      <c r="D27" s="348"/>
      <c r="E27" s="370"/>
      <c r="F27" s="370"/>
      <c r="G27" s="347"/>
    </row>
    <row r="28" spans="2:7">
      <c r="B28" s="349">
        <v>13</v>
      </c>
      <c r="C28" s="350" t="s">
        <v>166</v>
      </c>
      <c r="D28" s="391"/>
      <c r="E28" s="392"/>
      <c r="F28" s="392"/>
      <c r="G28" s="393"/>
    </row>
    <row r="29" spans="2:7">
      <c r="B29" s="349">
        <v>14</v>
      </c>
      <c r="C29" s="350" t="s">
        <v>167</v>
      </c>
      <c r="D29" s="391"/>
      <c r="E29" s="392"/>
      <c r="F29" s="392"/>
      <c r="G29" s="393"/>
    </row>
    <row r="30" spans="2:7">
      <c r="B30" s="349"/>
      <c r="C30" s="351" t="s">
        <v>168</v>
      </c>
      <c r="D30" s="401"/>
      <c r="E30" s="402"/>
      <c r="F30" s="402"/>
      <c r="G30" s="403"/>
    </row>
    <row r="31" spans="2:7">
      <c r="B31" s="346" t="s">
        <v>169</v>
      </c>
      <c r="C31" s="347"/>
      <c r="D31" s="348"/>
      <c r="E31" s="370"/>
      <c r="F31" s="370"/>
      <c r="G31" s="347"/>
    </row>
    <row r="32" spans="2:7">
      <c r="B32" s="349">
        <v>15</v>
      </c>
      <c r="C32" s="350" t="s">
        <v>146</v>
      </c>
      <c r="D32" s="391"/>
      <c r="E32" s="392"/>
      <c r="F32" s="392"/>
      <c r="G32" s="393"/>
    </row>
    <row r="33" spans="2:7">
      <c r="B33" s="349">
        <v>16</v>
      </c>
      <c r="C33" s="350" t="s">
        <v>147</v>
      </c>
      <c r="D33" s="391"/>
      <c r="E33" s="392"/>
      <c r="F33" s="392"/>
      <c r="G33" s="393"/>
    </row>
    <row r="34" spans="2:7">
      <c r="B34" s="349">
        <v>17</v>
      </c>
      <c r="C34" s="350" t="s">
        <v>148</v>
      </c>
      <c r="D34" s="391"/>
      <c r="E34" s="392"/>
      <c r="F34" s="392"/>
      <c r="G34" s="393"/>
    </row>
    <row r="35" spans="2:7">
      <c r="B35" s="349">
        <v>18</v>
      </c>
      <c r="C35" s="350" t="s">
        <v>149</v>
      </c>
      <c r="D35" s="391"/>
      <c r="E35" s="392"/>
      <c r="F35" s="392"/>
      <c r="G35" s="393"/>
    </row>
    <row r="36" spans="2:7">
      <c r="B36" s="349">
        <v>19</v>
      </c>
      <c r="C36" s="350" t="s">
        <v>150</v>
      </c>
      <c r="D36" s="391"/>
      <c r="E36" s="392"/>
      <c r="F36" s="392"/>
      <c r="G36" s="393"/>
    </row>
    <row r="37" spans="2:7">
      <c r="B37" s="349">
        <v>20</v>
      </c>
      <c r="C37" s="350" t="s">
        <v>170</v>
      </c>
      <c r="D37" s="391"/>
      <c r="E37" s="392"/>
      <c r="F37" s="392"/>
      <c r="G37" s="393"/>
    </row>
    <row r="38" spans="2:7">
      <c r="B38" s="349">
        <v>21</v>
      </c>
      <c r="C38" s="350" t="s">
        <v>152</v>
      </c>
      <c r="D38" s="391"/>
      <c r="E38" s="392"/>
      <c r="F38" s="392"/>
      <c r="G38" s="393"/>
    </row>
    <row r="39" spans="2:7">
      <c r="B39" s="349">
        <v>22</v>
      </c>
      <c r="C39" s="350" t="s">
        <v>171</v>
      </c>
      <c r="D39" s="391"/>
      <c r="E39" s="392"/>
      <c r="F39" s="392"/>
      <c r="G39" s="393"/>
    </row>
    <row r="40" spans="2:7">
      <c r="B40" s="349">
        <v>23</v>
      </c>
      <c r="C40" s="350" t="s">
        <v>172</v>
      </c>
      <c r="D40" s="391"/>
      <c r="E40" s="392"/>
      <c r="F40" s="392"/>
      <c r="G40" s="393"/>
    </row>
    <row r="41" spans="2:7">
      <c r="B41" s="349"/>
      <c r="C41" s="351" t="s">
        <v>173</v>
      </c>
      <c r="D41" s="394"/>
      <c r="E41" s="395"/>
      <c r="F41" s="395"/>
      <c r="G41" s="396"/>
    </row>
    <row r="42" spans="2:7">
      <c r="B42" s="349">
        <v>24</v>
      </c>
      <c r="C42" s="350" t="s">
        <v>154</v>
      </c>
      <c r="D42" s="391"/>
      <c r="E42" s="392"/>
      <c r="F42" s="392"/>
      <c r="G42" s="393"/>
    </row>
    <row r="43" spans="2:7">
      <c r="B43" s="349">
        <v>25</v>
      </c>
      <c r="C43" s="350" t="s">
        <v>155</v>
      </c>
      <c r="D43" s="391"/>
      <c r="E43" s="392"/>
      <c r="F43" s="392"/>
      <c r="G43" s="393"/>
    </row>
    <row r="44" spans="2:7">
      <c r="B44" s="349">
        <v>26</v>
      </c>
      <c r="C44" s="350" t="s">
        <v>156</v>
      </c>
      <c r="D44" s="391"/>
      <c r="E44" s="392"/>
      <c r="F44" s="392"/>
      <c r="G44" s="393"/>
    </row>
    <row r="45" spans="2:7">
      <c r="B45" s="349"/>
      <c r="C45" s="350" t="s">
        <v>174</v>
      </c>
      <c r="D45" s="391"/>
      <c r="E45" s="392"/>
      <c r="F45" s="392"/>
      <c r="G45" s="393"/>
    </row>
    <row r="46" spans="2:7">
      <c r="B46" s="349"/>
      <c r="C46" s="351" t="s">
        <v>175</v>
      </c>
      <c r="D46" s="401"/>
      <c r="E46" s="402"/>
      <c r="F46" s="402"/>
      <c r="G46" s="403"/>
    </row>
    <row r="47" spans="2:7">
      <c r="B47" s="349"/>
      <c r="C47" s="350"/>
      <c r="D47" s="349"/>
      <c r="G47" s="350"/>
    </row>
    <row r="48" spans="2:7">
      <c r="B48" s="346" t="s">
        <v>176</v>
      </c>
      <c r="C48" s="347"/>
      <c r="D48" s="348"/>
      <c r="E48" s="370"/>
      <c r="F48" s="370"/>
      <c r="G48" s="347"/>
    </row>
    <row r="49" spans="2:7">
      <c r="B49" s="349">
        <v>27</v>
      </c>
      <c r="C49" s="350" t="s">
        <v>146</v>
      </c>
      <c r="D49" s="404"/>
      <c r="E49" s="392"/>
      <c r="F49" s="392"/>
      <c r="G49" s="393"/>
    </row>
    <row r="50" spans="2:7">
      <c r="B50" s="349">
        <v>28</v>
      </c>
      <c r="C50" s="350" t="s">
        <v>147</v>
      </c>
      <c r="D50" s="391"/>
      <c r="E50" s="392"/>
      <c r="F50" s="392"/>
      <c r="G50" s="393"/>
    </row>
    <row r="51" spans="2:7">
      <c r="B51" s="349">
        <v>29</v>
      </c>
      <c r="C51" s="350" t="s">
        <v>148</v>
      </c>
      <c r="D51" s="391"/>
      <c r="E51" s="392"/>
      <c r="F51" s="392"/>
      <c r="G51" s="393"/>
    </row>
    <row r="52" spans="2:7">
      <c r="B52" s="349">
        <v>30</v>
      </c>
      <c r="C52" s="350" t="s">
        <v>149</v>
      </c>
      <c r="D52" s="404"/>
      <c r="E52" s="392"/>
      <c r="F52" s="392"/>
      <c r="G52" s="393"/>
    </row>
    <row r="53" spans="2:7">
      <c r="B53" s="349">
        <v>31</v>
      </c>
      <c r="C53" s="350" t="s">
        <v>177</v>
      </c>
      <c r="D53" s="391"/>
      <c r="E53" s="392"/>
      <c r="F53" s="392"/>
      <c r="G53" s="393"/>
    </row>
    <row r="54" spans="2:7">
      <c r="B54" s="349">
        <v>32</v>
      </c>
      <c r="C54" s="350" t="s">
        <v>152</v>
      </c>
      <c r="D54" s="391"/>
      <c r="E54" s="392"/>
      <c r="F54" s="392"/>
      <c r="G54" s="393"/>
    </row>
    <row r="55" spans="2:7">
      <c r="B55" s="349">
        <v>33</v>
      </c>
      <c r="C55" s="350" t="s">
        <v>178</v>
      </c>
      <c r="D55" s="404"/>
      <c r="E55" s="392"/>
      <c r="F55" s="392"/>
      <c r="G55" s="393"/>
    </row>
    <row r="56" spans="2:7">
      <c r="B56" s="349">
        <v>34</v>
      </c>
      <c r="C56" s="350" t="s">
        <v>171</v>
      </c>
      <c r="D56" s="404"/>
      <c r="E56" s="392"/>
      <c r="F56" s="392"/>
      <c r="G56" s="393"/>
    </row>
    <row r="57" spans="2:7">
      <c r="B57" s="349">
        <v>35</v>
      </c>
      <c r="C57" s="350" t="s">
        <v>179</v>
      </c>
      <c r="D57" s="391"/>
      <c r="E57" s="392"/>
      <c r="F57" s="392"/>
      <c r="G57" s="393"/>
    </row>
    <row r="58" spans="2:7">
      <c r="B58" s="349">
        <v>36</v>
      </c>
      <c r="C58" s="350" t="s">
        <v>180</v>
      </c>
      <c r="D58" s="391"/>
      <c r="E58" s="392"/>
      <c r="F58" s="392"/>
      <c r="G58" s="393"/>
    </row>
    <row r="59" spans="2:7">
      <c r="B59" s="349"/>
      <c r="C59" s="351" t="s">
        <v>181</v>
      </c>
      <c r="D59" s="394"/>
      <c r="E59" s="395"/>
      <c r="F59" s="395"/>
      <c r="G59" s="396"/>
    </row>
    <row r="60" spans="2:7" ht="15" thickBot="1">
      <c r="B60" s="352"/>
      <c r="C60" s="405" t="s">
        <v>182</v>
      </c>
      <c r="D60" s="406"/>
      <c r="E60" s="407"/>
      <c r="F60" s="407"/>
      <c r="G60" s="408"/>
    </row>
    <row r="63" spans="2:7" ht="15" thickBot="1">
      <c r="B63" s="332" t="s">
        <v>183</v>
      </c>
    </row>
    <row r="64" spans="2:7" ht="20.25" customHeight="1" thickBot="1">
      <c r="B64" s="332" t="s">
        <v>184</v>
      </c>
      <c r="G64" s="409">
        <f>SUM(G5:G11)-G14-G15-G21</f>
        <v>0</v>
      </c>
    </row>
  </sheetData>
  <pageMargins left="0.5" right="0.5" top="0.75" bottom="0.5" header="0.3" footer="0.3"/>
  <pageSetup scale="96" fitToHeight="0" orientation="landscape" r:id="rId1"/>
  <headerFooter>
    <oddHeader xml:space="preserve">&amp;R&amp;16Appendix H - Cost Test&amp;11
</oddHeader>
  </headerFooter>
  <rowBreaks count="1" manualBreakCount="1">
    <brk id="30"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c33e612-44e9-4e6b-bff0-ba42ba403d31" xsi:nil="true"/>
    <lcf76f155ced4ddcb4097134ff3c332f xmlns="7534ec1c-fe53-4f55-9b45-e86a32b6b2a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747124C5D3F47439B31814BA82EC04A" ma:contentTypeVersion="14" ma:contentTypeDescription="Create a new document." ma:contentTypeScope="" ma:versionID="dfc51d9af4be000b0b74fada61d8d897">
  <xsd:schema xmlns:xsd="http://www.w3.org/2001/XMLSchema" xmlns:xs="http://www.w3.org/2001/XMLSchema" xmlns:p="http://schemas.microsoft.com/office/2006/metadata/properties" xmlns:ns2="7534ec1c-fe53-4f55-9b45-e86a32b6b2a8" xmlns:ns3="7c33e612-44e9-4e6b-bff0-ba42ba403d31" targetNamespace="http://schemas.microsoft.com/office/2006/metadata/properties" ma:root="true" ma:fieldsID="3a1a826c9e152dc4b60e88fc8904eb43" ns2:_="" ns3:_="">
    <xsd:import namespace="7534ec1c-fe53-4f55-9b45-e86a32b6b2a8"/>
    <xsd:import namespace="7c33e612-44e9-4e6b-bff0-ba42ba403d3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34ec1c-fe53-4f55-9b45-e86a32b6b2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ffc52a08-62e5-4a85-a5bf-f52f19a7761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c33e612-44e9-4e6b-bff0-ba42ba403d3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1882f50-09bd-4e3d-81f5-8a74f3887da0}" ma:internalName="TaxCatchAll" ma:showField="CatchAllData" ma:web="7c33e612-44e9-4e6b-bff0-ba42ba403d3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6747A1-12BF-4046-909E-B94B95B669EF}">
  <ds:schemaRefs>
    <ds:schemaRef ds:uri="http://schemas.microsoft.com/office/2006/metadata/properties"/>
    <ds:schemaRef ds:uri="http://schemas.microsoft.com/office/infopath/2007/PartnerControls"/>
    <ds:schemaRef ds:uri="7c33e612-44e9-4e6b-bff0-ba42ba403d31"/>
    <ds:schemaRef ds:uri="7534ec1c-fe53-4f55-9b45-e86a32b6b2a8"/>
  </ds:schemaRefs>
</ds:datastoreItem>
</file>

<file path=customXml/itemProps2.xml><?xml version="1.0" encoding="utf-8"?>
<ds:datastoreItem xmlns:ds="http://schemas.openxmlformats.org/officeDocument/2006/customXml" ds:itemID="{F57E2334-24BA-4158-9393-9B35F09B9A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34ec1c-fe53-4f55-9b45-e86a32b6b2a8"/>
    <ds:schemaRef ds:uri="7c33e612-44e9-4e6b-bff0-ba42ba403d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C1C89C-762F-44E2-A7B3-C59E51A84268}">
  <ds:schemaRefs>
    <ds:schemaRef ds:uri="http://schemas.microsoft.com/sharepoint/v3/contenttype/forms"/>
  </ds:schemaRefs>
</ds:datastoreItem>
</file>

<file path=docMetadata/LabelInfo.xml><?xml version="1.0" encoding="utf-8"?>
<clbl:labelList xmlns:clbl="http://schemas.microsoft.com/office/2020/mipLabelMetadata">
  <clbl:label id="{91735711-3074-40fb-abee-245951e65a67}" enabled="1" method="Standard" siteId="{490bf92a-5045-4d52-9812-6b2f8bf300d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Table 8</vt:lpstr>
      <vt:lpstr>Qtr Electric Master</vt:lpstr>
      <vt:lpstr>Qtr NG Master</vt:lpstr>
      <vt:lpstr>Ap A - Participant Def</vt:lpstr>
      <vt:lpstr>Qtr LMI</vt:lpstr>
      <vt:lpstr>Qtr Business Class</vt:lpstr>
      <vt:lpstr>AP F - Secondary Metrics</vt:lpstr>
      <vt:lpstr>AP G - Transfer</vt:lpstr>
      <vt:lpstr>AP H - CostTest</vt:lpstr>
      <vt:lpstr>'AP F - Secondary Metrics'!Print_Area</vt:lpstr>
      <vt:lpstr>'AP G - Transfer'!Print_Area</vt:lpstr>
      <vt:lpstr>'AP H - CostTest'!Print_Area</vt:lpstr>
      <vt:lpstr>'Qtr Business Class'!Print_Area</vt:lpstr>
      <vt:lpstr>'Qtr Electric Master'!Print_Area</vt:lpstr>
      <vt:lpstr>'Qtr LMI'!Print_Area</vt:lpstr>
      <vt:lpstr>'Qtr NG Master'!Print_Area</vt:lpstr>
      <vt:lpstr>'Table 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 [BPU]</cp:lastModifiedBy>
  <cp:revision/>
  <dcterms:created xsi:type="dcterms:W3CDTF">2021-03-17T19:24:16Z</dcterms:created>
  <dcterms:modified xsi:type="dcterms:W3CDTF">2024-08-01T16:26:34Z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0x0101006747124C5D3F47439B31814BA82EC04A</vt:lpwstr>
  </property>
  <property fmtid="{D5CDD505-2E9C-101B-9397-08002B2CF9AE}" pid="3" name="MediaServiceImageTags">
    <vt:lpwstr/>
  </property>
</Properties>
</file>