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4/Q2 2024/Final Version/"/>
    </mc:Choice>
  </mc:AlternateContent>
  <bookViews>
    <workbookView xWindow="0" yWindow="0" windowWidth="28800" windowHeight="12450" tabRatio="802" firstSheet="1" activeTab="1"/>
  </bookViews>
  <sheets>
    <sheet name="Table 8" sheetId="52" state="hidden" r:id="rId1"/>
    <sheet name="Ap B - Qtr Electric Master 4Q22" sheetId="42" r:id="rId2"/>
    <sheet name="Ap C- Qtr Electric LMI 4Q22" sheetId="44" r:id="rId3"/>
    <sheet name="AP D - Electric Business 4Q" sheetId="45" r:id="rId4"/>
    <sheet name="AP F - Secondary Metrics" sheetId="55" state="hidden" r:id="rId5"/>
    <sheet name="AP G - Transfer" sheetId="54" state="hidden" r:id="rId6"/>
    <sheet name="AP H - CostTest" sheetId="50" state="hidden" r:id="rId7"/>
    <sheet name="AP I - Program Changes" sheetId="59" state="hidden" r:id="rId8"/>
  </sheets>
  <externalReferences>
    <externalReference r:id="rId9"/>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1">'Ap B - Qtr Electric Master 4Q22'!$B$1:$R$48</definedName>
    <definedName name="_xlnm.Print_Area" localSheetId="2">'Ap C- Qtr Electric LMI 4Q22'!$A$1:$J$32</definedName>
    <definedName name="_xlnm.Print_Area" localSheetId="3">'AP D - Electric Business 4Q'!$A$1:$L$22</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1"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 hidden="1">{"COVER",#N/A,FALSE,"COVERPMT";"COMPANY ORDER",#N/A,FALSE,"COVERPMT";"EXHIBIT A",#N/A,FALSE,"COVERPMT"}</definedName>
    <definedName name="wrn.FUEL._.SCHEDULE." localSheetId="2" hidden="1">{"COVER",#N/A,FALSE,"COVERPMT";"COMPANY ORDER",#N/A,FALSE,"COVERPMT";"EXHIBIT A",#N/A,FALSE,"COVERPMT"}</definedName>
    <definedName name="wrn.FUEL._.SCHEDULE." localSheetId="3" hidden="1">{"COVER",#N/A,FALSE,"COVERPMT";"COMPANY ORDER",#N/A,FALSE,"COVERPMT";"EXHIBIT A",#N/A,FALSE,"COVERPMT"}</definedName>
    <definedName name="wrn.FUEL._.SCHEDULE." localSheetId="6"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 hidden="1">'Ap B - Qtr Electric Master 4Q22'!#REF!</definedName>
    <definedName name="Z_E3A30FBC_675D_4AD8_9B2D_12956792A138_.wvu.Rows" localSheetId="2" hidden="1">'Ap C- Qtr Electric LMI 4Q22'!#REF!</definedName>
    <definedName name="Z_E3A30FBC_675D_4AD8_9B2D_12956792A138_.wvu.Rows" localSheetId="3" hidden="1">'AP D - Electric Business 4Q'!#REF!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5" l="1"/>
  <c r="I7" i="55" l="1"/>
  <c r="H7" i="55"/>
  <c r="E9" i="55" l="1"/>
  <c r="D9" i="55"/>
  <c r="C9" i="55"/>
  <c r="E8" i="55"/>
  <c r="D8" i="55"/>
  <c r="C8" i="55"/>
  <c r="E7" i="55"/>
  <c r="D7" i="55"/>
  <c r="D10" i="55" s="1"/>
  <c r="E10" i="55" s="1"/>
  <c r="C7" i="55"/>
  <c r="L8" i="45" l="1"/>
</calcChain>
</file>

<file path=xl/sharedStrings.xml><?xml version="1.0" encoding="utf-8"?>
<sst xmlns="http://schemas.openxmlformats.org/spreadsheetml/2006/main" count="360" uniqueCount="213">
  <si>
    <t>-</t>
  </si>
  <si>
    <t>Residential</t>
  </si>
  <si>
    <t>Other</t>
  </si>
  <si>
    <t>N/A</t>
  </si>
  <si>
    <t>Multifamily</t>
  </si>
  <si>
    <t>Percent of Annual Target</t>
  </si>
  <si>
    <t>C&amp;I</t>
  </si>
  <si>
    <t>Sub Program or Offering</t>
  </si>
  <si>
    <t>HVAC</t>
  </si>
  <si>
    <t>Appliance Rebates</t>
  </si>
  <si>
    <t>Appliance Recycling</t>
  </si>
  <si>
    <t>Energy Efficient Kits</t>
  </si>
  <si>
    <t>Online Marketplace</t>
  </si>
  <si>
    <t>Quick Home Energy Check-Up</t>
  </si>
  <si>
    <t>Moderate Income Weatherization</t>
  </si>
  <si>
    <t>Home Energy Education &amp; Management</t>
  </si>
  <si>
    <t>C&amp;I Direct Install</t>
  </si>
  <si>
    <t>Direct Install</t>
  </si>
  <si>
    <t>Energy Solutions for Business</t>
  </si>
  <si>
    <t>Prescriptive/Custom</t>
  </si>
  <si>
    <t>Home Optimization &amp; Peak Demand Reduction</t>
  </si>
  <si>
    <t>Lighting</t>
  </si>
  <si>
    <t>Table 8 -  Benefit-Cost Test Results</t>
  </si>
  <si>
    <t>Initial</t>
  </si>
  <si>
    <t>Final</t>
  </si>
  <si>
    <t>NJCT</t>
  </si>
  <si>
    <t>PCT</t>
  </si>
  <si>
    <t>PACT</t>
  </si>
  <si>
    <t>RIMT</t>
  </si>
  <si>
    <t>TRCT</t>
  </si>
  <si>
    <t>SCT</t>
  </si>
  <si>
    <t>Efficient Products</t>
  </si>
  <si>
    <t>Existing Homes</t>
  </si>
  <si>
    <r>
      <t>Home Optimization &amp; Peak Demand Reduction</t>
    </r>
    <r>
      <rPr>
        <vertAlign val="superscript"/>
        <sz val="9"/>
        <color theme="1"/>
        <rFont val="Calibri"/>
        <family val="2"/>
        <scheme val="minor"/>
      </rPr>
      <t>2</t>
    </r>
  </si>
  <si>
    <t>Portfolio</t>
  </si>
  <si>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</si>
  <si>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</si>
  <si>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</si>
  <si>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t xml:space="preserve">In Word document only </t>
  </si>
  <si>
    <t>Appendix B - Energy Efficiency and PDR Savings Summary</t>
  </si>
  <si>
    <t>For Period Ending PY22Q4</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</si>
  <si>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</si>
  <si>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</si>
  <si>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</si>
  <si>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</si>
  <si>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</si>
  <si>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</si>
  <si>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</si>
  <si>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</si>
  <si>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</si>
  <si>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</si>
  <si>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</si>
  <si>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</si>
  <si>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</si>
  <si>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</si>
  <si>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</si>
  <si>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</si>
  <si>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</si>
  <si>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</si>
  <si>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</si>
  <si>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</si>
  <si>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</si>
  <si>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</si>
  <si>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</si>
  <si>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</si>
  <si>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</si>
  <si>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</si>
  <si>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</si>
  <si>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</si>
  <si>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</si>
  <si>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</si>
  <si>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</si>
  <si>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</si>
  <si>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t>
  </si>
  <si>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</si>
  <si>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</si>
  <si>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</si>
  <si>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</si>
  <si>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</si>
  <si>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</si>
  <si>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</si>
  <si>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</si>
  <si>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</si>
  <si>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</si>
  <si>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</si>
  <si>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</si>
  <si>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t>Subtotal Efficient Products</t>
  </si>
  <si>
    <t>Home Performance with Energy Star*</t>
  </si>
  <si>
    <r>
      <t>Behavioral - Home Energy Reports</t>
    </r>
    <r>
      <rPr>
        <vertAlign val="superscript"/>
        <sz val="11"/>
        <color theme="1"/>
        <rFont val="Calibri"/>
        <family val="2"/>
        <scheme val="minor"/>
      </rPr>
      <t>3</t>
    </r>
  </si>
  <si>
    <t>Behavioral - Online Audits</t>
  </si>
  <si>
    <t>Subtotal Home Energy Education &amp; Management</t>
  </si>
  <si>
    <t>Total Residential</t>
  </si>
  <si>
    <t>Business Programs</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</si>
  <si>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</si>
  <si>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</si>
  <si>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</si>
  <si>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</si>
  <si>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Total Business</t>
  </si>
  <si>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</si>
  <si>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</si>
  <si>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</si>
  <si>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</si>
  <si>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</si>
  <si>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t>Subtotal Multi-Family</t>
  </si>
  <si>
    <t>Other Programs</t>
  </si>
  <si>
    <r>
      <t>Home Optimization &amp; Peak Demand Reduction</t>
    </r>
    <r>
      <rPr>
        <vertAlign val="superscript"/>
        <sz val="11"/>
        <color theme="1"/>
        <rFont val="Calibri"/>
        <family val="2"/>
        <scheme val="minor"/>
      </rPr>
      <t>3</t>
    </r>
  </si>
  <si>
    <t>Total Other</t>
  </si>
  <si>
    <r>
      <t>Supportive Costs Outside Portfolio</t>
    </r>
    <r>
      <rPr>
        <b/>
        <vertAlign val="superscript"/>
        <sz val="11"/>
        <color theme="1"/>
        <rFont val="Calibri"/>
        <family val="2"/>
        <scheme val="minor"/>
      </rPr>
      <t>4</t>
    </r>
  </si>
  <si>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</si>
  <si>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</si>
  <si>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</si>
  <si>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</si>
  <si>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</si>
  <si>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r>
      <rPr>
        <vertAlign val="superscript"/>
        <sz val="11"/>
        <rFont val="Calibri"/>
        <family val="2"/>
        <scheme val="minor"/>
      </rPr>
      <t>5</t>
    </r>
    <r>
      <rPr>
        <sz val="11"/>
        <rFont val="Calibri"/>
        <family val="2"/>
        <scheme val="minor"/>
      </rPr>
      <t>Individual line items or totals as listed in Appendix B may slightly differ due to rounding.</t>
    </r>
  </si>
  <si>
    <r>
      <rPr>
        <vertAlign val="superscript"/>
        <sz val="11"/>
        <color theme="1"/>
        <rFont val="Calibri"/>
        <family val="2"/>
        <scheme val="minor"/>
      </rPr>
      <t>6</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</si>
  <si>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</si>
  <si>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</si>
  <si>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</si>
  <si>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D</t>
  </si>
  <si>
    <t>Reported Participation Number YTD</t>
  </si>
  <si>
    <r>
      <t>Reported Incentive Costs YTD ($000)</t>
    </r>
    <r>
      <rPr>
        <vertAlign val="superscript"/>
        <sz val="10"/>
        <color rgb="FFFFFFFF"/>
        <rFont val="Calibri"/>
        <family val="2"/>
        <scheme val="minor"/>
      </rPr>
      <t>3</t>
    </r>
  </si>
  <si>
    <t>Reported Retail Energy Savings YTD (MWh)</t>
  </si>
  <si>
    <t>LMI</t>
  </si>
  <si>
    <t>Non-LMI or Unverified</t>
  </si>
  <si>
    <r>
      <t>Home Performance with Energy Star</t>
    </r>
    <r>
      <rPr>
        <vertAlign val="superscript"/>
        <sz val="10"/>
        <rFont val="Calibri"/>
        <family val="2"/>
        <scheme val="minor"/>
      </rPr>
      <t>1</t>
    </r>
    <r>
      <rPr>
        <sz val="10"/>
        <color rgb="FFFF0000"/>
        <rFont val="Calibri"/>
        <family val="2"/>
        <scheme val="minor"/>
      </rPr>
      <t xml:space="preserve"> </t>
    </r>
  </si>
  <si>
    <t>Behavioral - Home Energy Reports</t>
  </si>
  <si>
    <r>
      <t>Sub Program or Offering</t>
    </r>
    <r>
      <rPr>
        <b/>
        <vertAlign val="superscript"/>
        <sz val="10"/>
        <color theme="1"/>
        <rFont val="Calibri"/>
        <family val="2"/>
        <scheme val="minor"/>
      </rPr>
      <t>1</t>
    </r>
  </si>
  <si>
    <t>Multi-Family</t>
  </si>
  <si>
    <t>HPwES</t>
  </si>
  <si>
    <t>Direct Installation/MF QHEC</t>
  </si>
  <si>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</si>
  <si>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</si>
  <si>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</si>
  <si>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t>Appendix D - Energy Efficiency and PDR Savings Summary - Business Class</t>
  </si>
  <si>
    <t>Reported Incentive Costs YTD ($000)</t>
  </si>
  <si>
    <t>Small Commercial</t>
  </si>
  <si>
    <t>Large Commercial</t>
  </si>
  <si>
    <t>Wholesale savings for table1:</t>
  </si>
  <si>
    <t>Energy Management</t>
  </si>
  <si>
    <t>Engineered Solutions</t>
  </si>
  <si>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</si>
  <si>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</si>
  <si>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</si>
  <si>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</si>
  <si>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</si>
  <si>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r>
      <t>Annual Energy Savings</t>
    </r>
    <r>
      <rPr>
        <vertAlign val="superscript"/>
        <sz val="9"/>
        <color indexed="9"/>
        <rFont val="Calibri"/>
        <family val="2"/>
        <scheme val="minor"/>
      </rPr>
      <t>1</t>
    </r>
  </si>
  <si>
    <t>Annual Retail (MWh)</t>
  </si>
  <si>
    <t>Annual Target Retail Savings (MWh)</t>
  </si>
  <si>
    <t>Primary Metrics - 2020/21  TRM</t>
  </si>
  <si>
    <t>Secondary Metrics - 2022 TRM</t>
  </si>
  <si>
    <t>Annual Savings</t>
  </si>
  <si>
    <t>Lifetime Savings</t>
  </si>
  <si>
    <t>Figure A-1 - Program Year [2022] Portfolio-Level Annual Energy Savings – Primary vs. Seondary Metrics</t>
  </si>
  <si>
    <t>Reported Totals for Utility Administered Programs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</si>
  <si>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</si>
  <si>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</si>
  <si>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</si>
  <si>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</si>
  <si>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</si>
  <si>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</si>
  <si>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</si>
  <si>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</si>
  <si>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</si>
  <si>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</si>
  <si>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</si>
  <si>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</si>
  <si>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</si>
  <si>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</si>
  <si>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</si>
  <si>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</si>
  <si>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</si>
  <si>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</si>
  <si>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</si>
  <si>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</si>
  <si>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</si>
  <si>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</si>
  <si>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</si>
  <si>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</si>
  <si>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</si>
  <si>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</si>
  <si>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</si>
  <si>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</si>
  <si>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</si>
  <si>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</si>
  <si>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</si>
  <si>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</si>
  <si>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</si>
  <si>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</si>
  <si>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</si>
  <si>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</si>
  <si>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</si>
  <si>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</si>
  <si>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</si>
  <si>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</si>
  <si>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</si>
  <si>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Societal Cost Test (SC)</t>
  </si>
  <si>
    <t>Lifetime Merit Order (DRIPE) Energy Benefits</t>
  </si>
  <si>
    <t>Natural Gas Demand Reduction Induced Price Effects (DRIPE)</t>
  </si>
  <si>
    <t>Avoided RPS REC Purchase Costs</t>
  </si>
  <si>
    <t>Avoided Wholesale Volatility Costs</t>
  </si>
  <si>
    <t>Lifetime Avoided Wholesale T&amp;D Costs</t>
  </si>
  <si>
    <t>Lifetime Emission Savings</t>
  </si>
  <si>
    <t>Avoided SO₂ + NOx Emissions Damages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</si>
  <si>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</si>
  <si>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</si>
  <si>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</si>
  <si>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</si>
  <si>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</si>
  <si>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</si>
  <si>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Avoided Ancillary Services Costs</t>
  </si>
  <si>
    <t>Lifetime Non Energy Benefits</t>
  </si>
  <si>
    <t>Total Benefit = 16+17+18+19+23+24+29+30+31+32</t>
  </si>
  <si>
    <t>Benefit Cost Ratio = (16+17+18+19+23+24+29+30+31+32)/(27+28)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</si>
</sst>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 #,##0.0000_);_(* \(#,##0.0000\);_(* &quot;-&quot;??_);_(@_)"/>
    <numFmt numFmtId="168" formatCode="0.0"/>
  </numFmts>
  <fonts count="4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b/>
      <sz val="11"/>
      <color rgb="FFFF0000"/>
      <name val="Calibri"/>
      <family val="2"/>
      <scheme val="minor"/>
    </font>
    <font>
      <b/>
      <sz val="11"/>
      <name val="Calibri"/>
      <family val="2"/>
      <scheme val="minor"/>
    </font>
    <font>
      <vertAlign val="superscript"/>
      <sz val="10"/>
      <color rgb="FFFFFFFF"/>
      <name val="Calibri"/>
      <family val="2"/>
      <scheme val="minor"/>
    </font>
  </fonts>
  <fills count="1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s>
  <borders count="7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3" fillId="0" borderId="0"/>
    <xf numFmtId="0" fontId="26" fillId="0" borderId="0"/>
  </cellStyleXfs>
  <cellXfs count="685">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64" fontId="0" fillId="0" borderId="29" xfId="1" applyNumberFormat="1" applyFont="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64" fontId="0" fillId="0" borderId="15" xfId="1" applyNumberFormat="1" applyFont="1" applyBorder="1" applyAlignment="1">
      <alignment horizontal="righ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0" borderId="28" xfId="3" applyFont="1" applyBorder="1" applyAlignment="1">
      <alignment horizontal="right" vertical="center"/>
    </xf>
    <xf numFmtId="9" fontId="0" fillId="8" borderId="35" xfId="3" applyFont="1" applyFill="1" applyBorder="1" applyAlignment="1">
      <alignment horizontal="right" vertical="center"/>
    </xf>
    <xf numFmtId="9" fontId="0" fillId="0" borderId="18" xfId="3" applyFont="1" applyFill="1" applyBorder="1" applyAlignment="1">
      <alignment horizontal="right"/>
    </xf>
    <xf numFmtId="9" fontId="0" fillId="8" borderId="13" xfId="3" applyFont="1" applyFill="1" applyBorder="1" applyAlignment="1">
      <alignment horizontal="right"/>
    </xf>
    <xf numFmtId="43" fontId="3" fillId="3" borderId="13" xfId="1" applyFont="1" applyFill="1" applyBorder="1"/>
    <xf numFmtId="164" fontId="0" fillId="10" borderId="8" xfId="1" applyNumberFormat="1" applyFont="1" applyFill="1" applyBorder="1" applyAlignment="1">
      <alignment horizontal="right"/>
    </xf>
    <xf numFmtId="166" fontId="0" fillId="10" borderId="8" xfId="1" applyNumberFormat="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164" fontId="0" fillId="5" borderId="26" xfId="1" applyNumberFormat="1" applyFont="1" applyFill="1" applyBorder="1" applyAlignment="1">
      <alignment horizontal="right" vertical="center"/>
    </xf>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4" fontId="14" fillId="0" borderId="57" xfId="1" applyNumberFormat="1" applyFont="1" applyBorder="1" applyAlignment="1">
      <alignment vertical="center"/>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5" fontId="14" fillId="0" borderId="6"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0" fontId="14" fillId="9" borderId="47" xfId="0" applyFont="1" applyFill="1" applyBorder="1"/>
    <xf numFmtId="164" fontId="14" fillId="9" borderId="60" xfId="1" applyNumberFormat="1" applyFont="1" applyFill="1" applyBorder="1" applyAlignment="1">
      <alignment vertical="center"/>
    </xf>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43" fontId="14" fillId="0" borderId="40" xfId="0" applyNumberFormat="1" applyFont="1" applyBorder="1" applyAlignment="1">
      <alignment horizontal="center" vertical="center"/>
    </xf>
    <xf numFmtId="164" fontId="15" fillId="3" borderId="12" xfId="1" applyNumberFormat="1" applyFont="1" applyFill="1" applyBorder="1"/>
    <xf numFmtId="164" fontId="14" fillId="0" borderId="53"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7" fontId="14" fillId="0" borderId="0" xfId="1" applyNumberFormat="1" applyFont="1" applyFill="1" applyBorder="1"/>
    <xf numFmtId="164" fontId="14" fillId="0" borderId="0" xfId="1" applyNumberFormat="1" applyFont="1" applyFill="1" applyBorder="1" applyAlignment="1"/>
    <xf numFmtId="0" fontId="14" fillId="0" borderId="0" xfId="0" applyFont="1" applyAlignment="1">
      <alignment vertical="center"/>
    </xf>
    <xf numFmtId="43" fontId="3" fillId="3" borderId="10" xfId="1" applyFont="1" applyFill="1" applyBorder="1"/>
    <xf numFmtId="164" fontId="0" fillId="0" borderId="24" xfId="1" applyNumberFormat="1" applyFont="1" applyFill="1" applyBorder="1" applyAlignment="1">
      <alignment vertical="center"/>
    </xf>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1" borderId="18" xfId="0" applyFill="1" applyBorder="1" applyAlignment="1">
      <alignment wrapText="1"/>
    </xf>
    <xf numFmtId="9" fontId="0" fillId="0" borderId="18" xfId="3" applyFont="1" applyBorder="1"/>
    <xf numFmtId="9" fontId="0" fillId="11" borderId="18" xfId="3" applyFont="1" applyFill="1" applyBorder="1"/>
    <xf numFmtId="164" fontId="0" fillId="11"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12" borderId="0" xfId="0" applyFill="1"/>
    <xf numFmtId="0" fontId="0" fillId="12" borderId="53" xfId="0" applyFill="1" applyBorder="1"/>
    <xf numFmtId="0" fontId="0" fillId="12" borderId="39" xfId="0" applyFill="1" applyBorder="1"/>
    <xf numFmtId="0" fontId="0" fillId="0" borderId="53" xfId="0" applyBorder="1"/>
    <xf numFmtId="0" fontId="0" fillId="0" borderId="39" xfId="0" applyBorder="1"/>
    <xf numFmtId="0" fontId="3" fillId="0" borderId="0" xfId="0" applyFont="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10" fontId="0" fillId="10" borderId="26" xfId="3" applyNumberFormat="1" applyFont="1" applyFill="1" applyBorder="1" applyAlignment="1">
      <alignment horizontal="right" vertical="center"/>
    </xf>
    <xf numFmtId="10" fontId="3" fillId="3" borderId="3" xfId="3" applyNumberFormat="1" applyFont="1" applyFill="1" applyBorder="1"/>
    <xf numFmtId="0" fontId="24" fillId="5" borderId="0" xfId="6" applyFont="1" applyFill="1"/>
    <xf numFmtId="164" fontId="0" fillId="0" borderId="18" xfId="0" applyNumberFormat="1" applyBorder="1"/>
    <xf numFmtId="0" fontId="27" fillId="0" borderId="0" xfId="7" applyFont="1"/>
    <xf numFmtId="0" fontId="26" fillId="0" borderId="0" xfId="7"/>
    <xf numFmtId="0" fontId="26" fillId="0" borderId="18" xfId="7" applyBorder="1"/>
    <xf numFmtId="10" fontId="0" fillId="0" borderId="0" xfId="3" applyNumberFormat="1" applyFont="1" applyFill="1" applyBorder="1" applyAlignment="1">
      <alignment horizontal="center" vertical="center"/>
    </xf>
    <xf numFmtId="0" fontId="25" fillId="0" borderId="0" xfId="0" applyFont="1"/>
    <xf numFmtId="0" fontId="28" fillId="0" borderId="0" xfId="7" applyFont="1" applyAlignment="1">
      <alignment horizontal="center" vertical="center"/>
    </xf>
    <xf numFmtId="0" fontId="28" fillId="0" borderId="0" xfId="7" applyFont="1" applyAlignment="1">
      <alignment vertical="center"/>
    </xf>
    <xf numFmtId="0" fontId="28" fillId="0" borderId="25" xfId="7" applyFont="1" applyBorder="1" applyAlignment="1">
      <alignment vertical="center"/>
    </xf>
    <xf numFmtId="0" fontId="28" fillId="0" borderId="25" xfId="7" applyFont="1" applyBorder="1" applyAlignment="1">
      <alignment horizontal="center" vertical="center"/>
    </xf>
    <xf numFmtId="0" fontId="0" fillId="0" borderId="55" xfId="0" applyBorder="1"/>
    <xf numFmtId="0" fontId="3" fillId="12" borderId="53" xfId="0" applyFont="1" applyFill="1" applyBorder="1"/>
    <xf numFmtId="0" fontId="0" fillId="0" borderId="52" xfId="0" applyBorder="1"/>
    <xf numFmtId="164" fontId="0" fillId="0" borderId="66" xfId="1" applyNumberFormat="1" applyFont="1" applyFill="1" applyBorder="1"/>
    <xf numFmtId="164" fontId="0" fillId="8" borderId="15" xfId="1" applyNumberFormat="1" applyFont="1" applyFill="1" applyBorder="1"/>
    <xf numFmtId="164" fontId="0" fillId="10" borderId="9" xfId="1" applyNumberFormat="1" applyFont="1" applyFill="1" applyBorder="1"/>
    <xf numFmtId="164" fontId="0" fillId="8" borderId="15" xfId="1" applyNumberFormat="1" applyFont="1" applyFill="1" applyBorder="1" applyAlignment="1">
      <alignment vertical="center"/>
    </xf>
    <xf numFmtId="164" fontId="0" fillId="0" borderId="8" xfId="1" applyNumberFormat="1" applyFont="1" applyFill="1" applyBorder="1"/>
    <xf numFmtId="164" fontId="0" fillId="8" borderId="13" xfId="1" applyNumberFormat="1" applyFont="1" applyFill="1" applyBorder="1"/>
    <xf numFmtId="164" fontId="0" fillId="0" borderId="48" xfId="1" applyNumberFormat="1" applyFont="1" applyFill="1" applyBorder="1"/>
    <xf numFmtId="164" fontId="0" fillId="10" borderId="8" xfId="1" applyNumberFormat="1" applyFont="1" applyFill="1" applyBorder="1"/>
    <xf numFmtId="0" fontId="26" fillId="0" borderId="0" xfId="7" applyAlignment="1">
      <alignment vertical="top"/>
    </xf>
    <xf numFmtId="0" fontId="34" fillId="0" borderId="18" xfId="0" applyFont="1" applyBorder="1" applyAlignment="1">
      <alignment wrapText="1"/>
    </xf>
    <xf numFmtId="168" fontId="34" fillId="0" borderId="18" xfId="2" applyNumberFormat="1" applyFont="1" applyBorder="1" applyAlignment="1">
      <alignment horizontal="center" vertical="center"/>
    </xf>
    <xf numFmtId="168" fontId="34" fillId="0" borderId="18" xfId="3" applyNumberFormat="1" applyFont="1" applyBorder="1" applyAlignment="1">
      <alignment horizontal="center" vertical="center"/>
    </xf>
    <xf numFmtId="168" fontId="34" fillId="0" borderId="18" xfId="2" applyNumberFormat="1" applyFont="1" applyFill="1" applyBorder="1" applyAlignment="1">
      <alignment horizontal="center" vertical="center"/>
    </xf>
    <xf numFmtId="168" fontId="34" fillId="0" borderId="18" xfId="3" applyNumberFormat="1" applyFont="1" applyFill="1" applyBorder="1" applyAlignment="1">
      <alignment horizontal="center" vertical="center"/>
    </xf>
    <xf numFmtId="0" fontId="32" fillId="0" borderId="0" xfId="0" applyFont="1" applyAlignment="1">
      <alignment vertical="center"/>
    </xf>
    <xf numFmtId="10" fontId="0" fillId="9" borderId="11" xfId="3" applyNumberFormat="1" applyFont="1" applyFill="1" applyBorder="1" applyAlignment="1">
      <alignment horizontal="righ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2" fillId="0" borderId="0" xfId="0" applyFont="1"/>
    <xf numFmtId="164" fontId="1" fillId="0" borderId="18" xfId="1" applyNumberFormat="1" applyFont="1" applyFill="1" applyBorder="1"/>
    <xf numFmtId="37" fontId="26" fillId="0" borderId="18" xfId="7" applyNumberFormat="1" applyBorder="1" applyAlignment="1">
      <alignment horizontal="center" vertical="center"/>
    </xf>
    <xf numFmtId="37" fontId="28"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164" fontId="0" fillId="9" borderId="13" xfId="1" applyNumberFormat="1" applyFont="1" applyFill="1" applyBorder="1" applyAlignment="1">
      <alignment horizontal="left"/>
    </xf>
    <xf numFmtId="164" fontId="0" fillId="0" borderId="22" xfId="1" applyNumberFormat="1" applyFont="1" applyFill="1" applyBorder="1"/>
    <xf numFmtId="164" fontId="0" fillId="0" borderId="25" xfId="1" applyNumberFormat="1" applyFont="1" applyFill="1" applyBorder="1"/>
    <xf numFmtId="2" fontId="0" fillId="5" borderId="0" xfId="3" applyNumberFormat="1" applyFont="1" applyFill="1"/>
    <xf numFmtId="0" fontId="5" fillId="0" borderId="0" xfId="0" applyFont="1"/>
    <xf numFmtId="165" fontId="15" fillId="3" borderId="23" xfId="0" applyNumberFormat="1" applyFont="1" applyFill="1" applyBorder="1"/>
    <xf numFmtId="165" fontId="15" fillId="3" borderId="26" xfId="0" applyNumberFormat="1" applyFont="1" applyFill="1" applyBorder="1"/>
    <xf numFmtId="165" fontId="0" fillId="0" borderId="6" xfId="2" applyNumberFormat="1" applyFont="1" applyBorder="1" applyAlignment="1">
      <alignment vertical="center"/>
    </xf>
    <xf numFmtId="165" fontId="0" fillId="10" borderId="25" xfId="1" applyNumberFormat="1" applyFont="1" applyFill="1" applyBorder="1" applyAlignment="1">
      <alignment vertical="center"/>
    </xf>
    <xf numFmtId="165" fontId="10" fillId="0" borderId="8" xfId="2" applyNumberFormat="1" applyFont="1" applyBorder="1" applyAlignment="1">
      <alignment vertical="center"/>
    </xf>
    <xf numFmtId="165" fontId="0" fillId="0" borderId="20" xfId="2" applyNumberFormat="1" applyFont="1" applyBorder="1" applyAlignment="1">
      <alignment vertical="center"/>
    </xf>
    <xf numFmtId="165" fontId="0" fillId="10" borderId="18" xfId="1" applyNumberFormat="1" applyFont="1" applyFill="1" applyBorder="1" applyAlignment="1">
      <alignment vertical="center"/>
    </xf>
    <xf numFmtId="165" fontId="10" fillId="0" borderId="18" xfId="2" applyNumberFormat="1" applyFont="1" applyBorder="1" applyAlignment="1">
      <alignment vertical="center"/>
    </xf>
    <xf numFmtId="165" fontId="0" fillId="0" borderId="20" xfId="2" applyNumberFormat="1" applyFont="1" applyFill="1" applyBorder="1" applyAlignment="1">
      <alignment vertical="center"/>
    </xf>
    <xf numFmtId="165" fontId="10" fillId="8" borderId="10" xfId="2" applyNumberFormat="1" applyFont="1" applyFill="1" applyBorder="1" applyAlignment="1">
      <alignment vertical="center"/>
    </xf>
    <xf numFmtId="165" fontId="10" fillId="9" borderId="13" xfId="2" applyNumberFormat="1" applyFont="1" applyFill="1" applyBorder="1" applyAlignment="1">
      <alignment vertical="center"/>
    </xf>
    <xf numFmtId="165" fontId="10" fillId="8" borderId="13" xfId="2" applyNumberFormat="1" applyFont="1" applyFill="1" applyBorder="1" applyAlignment="1">
      <alignment vertical="center"/>
    </xf>
    <xf numFmtId="165" fontId="10" fillId="0" borderId="55" xfId="2" applyNumberFormat="1" applyFont="1" applyBorder="1" applyAlignment="1">
      <alignment vertical="center"/>
    </xf>
    <xf numFmtId="165" fontId="10" fillId="0" borderId="27" xfId="2" applyNumberFormat="1" applyFont="1" applyBorder="1" applyAlignment="1">
      <alignment vertical="center"/>
    </xf>
    <xf numFmtId="165" fontId="10" fillId="0" borderId="48" xfId="2" applyNumberFormat="1" applyFont="1" applyBorder="1" applyAlignment="1">
      <alignment vertical="center"/>
    </xf>
    <xf numFmtId="165" fontId="10" fillId="0" borderId="64" xfId="2" applyNumberFormat="1" applyFont="1" applyBorder="1" applyAlignment="1">
      <alignment vertical="center"/>
    </xf>
    <xf numFmtId="165" fontId="10" fillId="0" borderId="13" xfId="2" applyNumberFormat="1" applyFont="1" applyBorder="1" applyAlignment="1">
      <alignment vertical="center"/>
    </xf>
    <xf numFmtId="165" fontId="10" fillId="0" borderId="6" xfId="2" applyNumberFormat="1" applyFont="1" applyBorder="1" applyAlignment="1">
      <alignment vertical="center"/>
    </xf>
    <xf numFmtId="165" fontId="10" fillId="10" borderId="25" xfId="2" applyNumberFormat="1" applyFont="1" applyFill="1" applyBorder="1" applyAlignment="1">
      <alignment vertical="center"/>
    </xf>
    <xf numFmtId="165" fontId="10" fillId="8" borderId="10" xfId="1" applyNumberFormat="1" applyFont="1" applyFill="1" applyBorder="1" applyAlignment="1">
      <alignment vertical="center"/>
    </xf>
    <xf numFmtId="165" fontId="10" fillId="8" borderId="13" xfId="1" applyNumberFormat="1" applyFont="1" applyFill="1" applyBorder="1" applyAlignment="1">
      <alignment vertical="center"/>
    </xf>
    <xf numFmtId="165" fontId="39" fillId="3" borderId="52" xfId="2" applyNumberFormat="1" applyFont="1" applyFill="1" applyBorder="1"/>
    <xf numFmtId="165" fontId="39" fillId="3" borderId="37" xfId="2" applyNumberFormat="1" applyFont="1" applyFill="1" applyBorder="1"/>
    <xf numFmtId="165" fontId="2" fillId="2" borderId="4" xfId="2" applyNumberFormat="1" applyFont="1" applyFill="1" applyBorder="1" applyAlignment="1">
      <alignment vertical="center" wrapText="1"/>
    </xf>
    <xf numFmtId="165" fontId="38" fillId="3" borderId="44" xfId="2" applyNumberFormat="1" applyFont="1" applyFill="1" applyBorder="1"/>
    <xf numFmtId="165" fontId="38" fillId="3" borderId="25" xfId="2" applyNumberFormat="1" applyFont="1" applyFill="1" applyBorder="1"/>
    <xf numFmtId="165" fontId="10" fillId="0" borderId="20" xfId="2" applyNumberFormat="1" applyFont="1" applyBorder="1" applyAlignment="1">
      <alignment vertical="center"/>
    </xf>
    <xf numFmtId="165" fontId="10" fillId="0" borderId="10" xfId="2" applyNumberFormat="1" applyFont="1" applyBorder="1" applyAlignment="1">
      <alignment vertical="center"/>
    </xf>
    <xf numFmtId="165" fontId="39" fillId="3" borderId="34" xfId="2" applyNumberFormat="1" applyFont="1" applyFill="1" applyBorder="1"/>
    <xf numFmtId="165" fontId="38" fillId="3" borderId="22" xfId="2" applyNumberFormat="1" applyFont="1" applyFill="1" applyBorder="1"/>
    <xf numFmtId="165" fontId="2" fillId="10" borderId="25" xfId="2" applyNumberFormat="1" applyFont="1" applyFill="1" applyBorder="1" applyAlignment="1">
      <alignment vertical="center"/>
    </xf>
    <xf numFmtId="165" fontId="10" fillId="0" borderId="8" xfId="2" applyNumberFormat="1" applyFont="1" applyFill="1" applyBorder="1" applyAlignment="1">
      <alignment vertical="center"/>
    </xf>
    <xf numFmtId="165" fontId="10" fillId="0" borderId="20" xfId="2" applyNumberFormat="1" applyFont="1" applyFill="1" applyBorder="1" applyAlignment="1">
      <alignment vertical="center"/>
    </xf>
    <xf numFmtId="165" fontId="2" fillId="10" borderId="18" xfId="2" applyNumberFormat="1" applyFont="1" applyFill="1" applyBorder="1" applyAlignment="1">
      <alignment vertical="center"/>
    </xf>
    <xf numFmtId="165" fontId="10" fillId="0" borderId="18" xfId="2" applyNumberFormat="1" applyFont="1" applyFill="1" applyBorder="1" applyAlignment="1">
      <alignment vertical="center"/>
    </xf>
    <xf numFmtId="165" fontId="10" fillId="9" borderId="10" xfId="2" applyNumberFormat="1" applyFont="1" applyFill="1" applyBorder="1" applyAlignment="1">
      <alignment vertical="center"/>
    </xf>
    <xf numFmtId="165" fontId="38" fillId="3" borderId="23" xfId="2" applyNumberFormat="1" applyFont="1" applyFill="1" applyBorder="1"/>
    <xf numFmtId="165" fontId="10" fillId="0" borderId="20" xfId="2" applyNumberFormat="1" applyFont="1" applyBorder="1"/>
    <xf numFmtId="165" fontId="10" fillId="0" borderId="18" xfId="2" applyNumberFormat="1" applyFont="1" applyBorder="1"/>
    <xf numFmtId="165" fontId="39" fillId="3" borderId="10" xfId="2" applyNumberFormat="1" applyFont="1" applyFill="1" applyBorder="1"/>
    <xf numFmtId="165" fontId="39" fillId="3" borderId="13" xfId="2" applyNumberFormat="1" applyFont="1" applyFill="1" applyBorder="1"/>
    <xf numFmtId="165" fontId="2" fillId="2" borderId="58" xfId="2" applyNumberFormat="1" applyFont="1" applyFill="1" applyBorder="1" applyAlignment="1">
      <alignment vertical="center" wrapText="1"/>
    </xf>
    <xf numFmtId="165" fontId="38" fillId="4" borderId="34" xfId="2" applyNumberFormat="1" applyFont="1" applyFill="1" applyBorder="1" applyAlignment="1"/>
    <xf numFmtId="165" fontId="39" fillId="4" borderId="37" xfId="2" applyNumberFormat="1" applyFont="1" applyFill="1" applyBorder="1" applyAlignment="1"/>
    <xf numFmtId="165" fontId="38" fillId="4" borderId="37" xfId="2" applyNumberFormat="1" applyFont="1" applyFill="1" applyBorder="1" applyAlignment="1"/>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0" fontId="0" fillId="0" borderId="40" xfId="0" applyBorder="1"/>
    <xf numFmtId="0" fontId="3" fillId="0" borderId="28" xfId="0" applyFont="1" applyBorder="1"/>
    <xf numFmtId="0" fontId="3" fillId="0" borderId="42" xfId="0" applyFont="1" applyBorder="1"/>
    <xf numFmtId="2" fontId="3" fillId="0" borderId="52" xfId="0" applyNumberFormat="1" applyFont="1" applyBorder="1"/>
    <xf numFmtId="2" fontId="3" fillId="0" borderId="42" xfId="0" applyNumberFormat="1" applyFont="1" applyBorder="1"/>
    <xf numFmtId="2" fontId="3" fillId="0" borderId="56" xfId="0" applyNumberFormat="1" applyFont="1" applyBorder="1"/>
    <xf numFmtId="164" fontId="14" fillId="9" borderId="35" xfId="1" applyNumberFormat="1" applyFont="1" applyFill="1" applyBorder="1" applyAlignment="1">
      <alignment vertical="center"/>
    </xf>
    <xf numFmtId="164" fontId="14" fillId="9" borderId="12" xfId="1" applyNumberFormat="1" applyFont="1" applyFill="1" applyBorder="1" applyAlignment="1">
      <alignment vertical="center"/>
    </xf>
    <xf numFmtId="164" fontId="14" fillId="0" borderId="51" xfId="1" applyNumberFormat="1" applyFont="1" applyBorder="1" applyAlignment="1">
      <alignment vertical="center"/>
    </xf>
    <xf numFmtId="164" fontId="14" fillId="0" borderId="33" xfId="1" applyNumberFormat="1" applyFont="1" applyBorder="1" applyAlignment="1">
      <alignment vertical="center"/>
    </xf>
    <xf numFmtId="164" fontId="14" fillId="0" borderId="33" xfId="1" applyNumberFormat="1" applyFont="1" applyFill="1" applyBorder="1" applyAlignment="1">
      <alignment vertical="center"/>
    </xf>
    <xf numFmtId="164" fontId="14" fillId="0" borderId="30" xfId="1" applyNumberFormat="1" applyFont="1" applyFill="1" applyBorder="1" applyAlignment="1">
      <alignment vertical="center"/>
    </xf>
    <xf numFmtId="164" fontId="14" fillId="0" borderId="24" xfId="1" applyNumberFormat="1" applyFont="1" applyBorder="1" applyAlignment="1">
      <alignment vertical="center"/>
    </xf>
    <xf numFmtId="164" fontId="14" fillId="0" borderId="32" xfId="1" applyNumberFormat="1" applyFont="1" applyBorder="1" applyAlignment="1">
      <alignment horizontal="right" vertical="center"/>
    </xf>
    <xf numFmtId="164" fontId="14" fillId="9" borderId="43" xfId="1" applyNumberFormat="1" applyFont="1" applyFill="1" applyBorder="1" applyAlignment="1">
      <alignment vertical="center"/>
    </xf>
    <xf numFmtId="164" fontId="14" fillId="0" borderId="33" xfId="1" applyNumberFormat="1" applyFont="1" applyBorder="1"/>
    <xf numFmtId="164" fontId="15" fillId="3" borderId="35" xfId="1" applyNumberFormat="1" applyFont="1" applyFill="1" applyBorder="1"/>
    <xf numFmtId="164" fontId="14" fillId="0" borderId="36" xfId="1" applyNumberFormat="1" applyFont="1" applyBorder="1" applyAlignment="1">
      <alignment horizontal="center" vertical="center"/>
    </xf>
    <xf numFmtId="164" fontId="14" fillId="0" borderId="65" xfId="1" applyNumberFormat="1" applyFont="1" applyBorder="1" applyAlignment="1">
      <alignment vertical="center"/>
    </xf>
    <xf numFmtId="164" fontId="14" fillId="0" borderId="32" xfId="1" applyNumberFormat="1" applyFont="1" applyBorder="1" applyAlignment="1">
      <alignment vertical="center"/>
    </xf>
    <xf numFmtId="164" fontId="14" fillId="0" borderId="35" xfId="1" applyNumberFormat="1" applyFont="1" applyBorder="1" applyAlignment="1">
      <alignment vertical="center"/>
    </xf>
    <xf numFmtId="164" fontId="15" fillId="3" borderId="43" xfId="1" applyNumberFormat="1" applyFont="1" applyFill="1" applyBorder="1"/>
    <xf numFmtId="164" fontId="15" fillId="3" borderId="74" xfId="1" applyNumberFormat="1" applyFont="1" applyFill="1" applyBorder="1"/>
    <xf numFmtId="164" fontId="14" fillId="0" borderId="32" xfId="1" applyNumberFormat="1" applyFont="1" applyFill="1" applyBorder="1" applyAlignment="1">
      <alignment vertical="center"/>
    </xf>
    <xf numFmtId="164" fontId="14" fillId="0" borderId="41" xfId="1" applyNumberFormat="1" applyFont="1" applyFill="1" applyBorder="1" applyAlignment="1">
      <alignment vertical="center"/>
    </xf>
    <xf numFmtId="165" fontId="14" fillId="0" borderId="6" xfId="1" applyNumberFormat="1" applyFont="1" applyFill="1" applyBorder="1"/>
    <xf numFmtId="165" fontId="14" fillId="0" borderId="7" xfId="1" applyNumberFormat="1" applyFont="1" applyFill="1" applyBorder="1"/>
    <xf numFmtId="165" fontId="14" fillId="0" borderId="20" xfId="1" applyNumberFormat="1" applyFont="1" applyFill="1" applyBorder="1"/>
    <xf numFmtId="165" fontId="14" fillId="0" borderId="19" xfId="1" applyNumberFormat="1" applyFont="1" applyFill="1" applyBorder="1"/>
    <xf numFmtId="165" fontId="14" fillId="2" borderId="16" xfId="2" applyNumberFormat="1" applyFont="1" applyFill="1" applyBorder="1" applyAlignment="1">
      <alignment vertical="center" wrapText="1"/>
    </xf>
    <xf numFmtId="165" fontId="14" fillId="2" borderId="17" xfId="2" applyNumberFormat="1" applyFont="1" applyFill="1" applyBorder="1" applyAlignment="1">
      <alignment vertical="center" wrapText="1"/>
    </xf>
    <xf numFmtId="165" fontId="14" fillId="0" borderId="10" xfId="1" applyNumberFormat="1" applyFont="1" applyFill="1" applyBorder="1"/>
    <xf numFmtId="165" fontId="14" fillId="0" borderId="11" xfId="1" applyNumberFormat="1" applyFont="1" applyFill="1" applyBorder="1"/>
    <xf numFmtId="165" fontId="14" fillId="0" borderId="25" xfId="1" applyNumberFormat="1" applyFont="1" applyFill="1" applyBorder="1"/>
    <xf numFmtId="165" fontId="14" fillId="0" borderId="18" xfId="1" applyNumberFormat="1" applyFont="1" applyFill="1" applyBorder="1"/>
    <xf numFmtId="165" fontId="14" fillId="11" borderId="70" xfId="1" applyNumberFormat="1" applyFont="1" applyFill="1" applyBorder="1"/>
    <xf numFmtId="165" fontId="14" fillId="11" borderId="21" xfId="1" applyNumberFormat="1" applyFont="1" applyFill="1" applyBorder="1"/>
    <xf numFmtId="165" fontId="14" fillId="11" borderId="61" xfId="1" applyNumberFormat="1" applyFont="1" applyFill="1" applyBorder="1"/>
    <xf numFmtId="165" fontId="14" fillId="2" borderId="23" xfId="0" applyNumberFormat="1" applyFont="1" applyFill="1" applyBorder="1" applyAlignment="1">
      <alignment vertical="center" wrapText="1"/>
    </xf>
    <xf numFmtId="165" fontId="14" fillId="2" borderId="26" xfId="0" applyNumberFormat="1" applyFont="1" applyFill="1" applyBorder="1" applyAlignment="1">
      <alignment vertical="center" wrapText="1"/>
    </xf>
    <xf numFmtId="165" fontId="15" fillId="3" borderId="16" xfId="0" applyNumberFormat="1" applyFont="1" applyFill="1" applyBorder="1"/>
    <xf numFmtId="165" fontId="15" fillId="3" borderId="17" xfId="0" applyNumberFormat="1" applyFont="1" applyFill="1" applyBorder="1"/>
    <xf numFmtId="165" fontId="14" fillId="11" borderId="18" xfId="1" applyNumberFormat="1" applyFont="1" applyFill="1" applyBorder="1"/>
    <xf numFmtId="165" fontId="14" fillId="2" borderId="16" xfId="0" applyNumberFormat="1" applyFont="1" applyFill="1" applyBorder="1" applyAlignment="1">
      <alignment vertical="center" wrapText="1"/>
    </xf>
    <xf numFmtId="165" fontId="14" fillId="2" borderId="17" xfId="0" applyNumberFormat="1" applyFont="1" applyFill="1" applyBorder="1" applyAlignment="1">
      <alignment vertical="center" wrapText="1"/>
    </xf>
    <xf numFmtId="165" fontId="15" fillId="11" borderId="21" xfId="1" applyNumberFormat="1" applyFont="1" applyFill="1" applyBorder="1"/>
    <xf numFmtId="165" fontId="15" fillId="11" borderId="61" xfId="1" applyNumberFormat="1" applyFont="1" applyFill="1" applyBorder="1"/>
    <xf numFmtId="164" fontId="14" fillId="0" borderId="0" xfId="1" applyNumberFormat="1" applyFont="1" applyBorder="1" applyAlignment="1">
      <alignment vertical="center"/>
    </xf>
    <xf numFmtId="164" fontId="14" fillId="0" borderId="0" xfId="1" applyNumberFormat="1" applyFont="1" applyFill="1" applyBorder="1" applyAlignment="1">
      <alignment vertical="center"/>
    </xf>
    <xf numFmtId="1" fontId="14" fillId="0" borderId="30" xfId="0" applyNumberFormat="1" applyFont="1" applyBorder="1" applyAlignment="1">
      <alignment horizontal="right"/>
    </xf>
    <xf numFmtId="164" fontId="14" fillId="9" borderId="28" xfId="1" applyNumberFormat="1" applyFont="1" applyFill="1" applyBorder="1" applyAlignment="1">
      <alignment vertical="center"/>
    </xf>
    <xf numFmtId="165" fontId="14" fillId="0" borderId="25" xfId="2" applyNumberFormat="1" applyFont="1" applyBorder="1"/>
    <xf numFmtId="165" fontId="14" fillId="0" borderId="18" xfId="2" applyNumberFormat="1" applyFont="1" applyBorder="1"/>
    <xf numFmtId="165" fontId="14" fillId="0" borderId="70" xfId="2" applyNumberFormat="1" applyFont="1" applyBorder="1"/>
    <xf numFmtId="165" fontId="15" fillId="4" borderId="21" xfId="2" applyNumberFormat="1" applyFont="1" applyFill="1" applyBorder="1"/>
    <xf numFmtId="165" fontId="15" fillId="4" borderId="61" xfId="2" applyNumberFormat="1" applyFont="1" applyFill="1" applyBorder="1"/>
    <xf numFmtId="43" fontId="0" fillId="0" borderId="18" xfId="1" applyNumberFormat="1" applyFont="1" applyFill="1" applyBorder="1"/>
    <xf numFmtId="43" fontId="0" fillId="9" borderId="13" xfId="1" applyNumberFormat="1" applyFont="1" applyFill="1" applyBorder="1"/>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16" fillId="7" borderId="55"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164" fontId="17" fillId="7" borderId="52" xfId="1" applyNumberFormat="1" applyFont="1" applyFill="1" applyBorder="1" applyAlignment="1">
      <alignment horizontal="center" vertical="center" wrapText="1"/>
    </xf>
    <xf numFmtId="164"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5"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21" fillId="0" borderId="40" xfId="0" applyFont="1" applyBorder="1" applyAlignment="1">
      <alignment horizontal="left"/>
    </xf>
    <xf numFmtId="0" fontId="21" fillId="0" borderId="0" xfId="0" applyFont="1" applyAlignment="1">
      <alignment horizontal="left"/>
    </xf>
    <xf numFmtId="0" fontId="14" fillId="5" borderId="55" xfId="0" applyFont="1" applyFill="1" applyBorder="1" applyAlignment="1">
      <alignment horizontal="center" vertical="center"/>
    </xf>
    <xf numFmtId="0" fontId="14" fillId="5" borderId="53" xfId="0" applyFont="1" applyFill="1" applyBorder="1" applyAlignment="1">
      <alignment horizontal="center" vertical="center"/>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0" xfId="7" applyFont="1" applyAlignment="1">
      <alignment horizontal="left" vertical="top" wrapText="1"/>
    </xf>
    <xf numFmtId="0" fontId="30" fillId="0" borderId="0" xfId="7" applyFont="1" applyAlignment="1">
      <alignment horizontal="left" vertical="center" wrapText="1"/>
    </xf>
    <xf numFmtId="0" fontId="0" fillId="0" borderId="0" xfId="0" applyAlignment="1">
      <alignment horizontal="left" vertical="top" wrapText="1"/>
    </xf>
    <xf numFmtId="0" fontId="26" fillId="0" borderId="0" xfId="7" applyAlignment="1">
      <alignment horizontal="left" wrapText="1"/>
    </xf>
    <xf numFmtId="0" fontId="28" fillId="0" borderId="18"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 8" xfId="5"/>
    <cellStyle name="Normal_Revised Exhibit 1_021810_Eberts" xfId="6"/>
    <cellStyle name="Percent" xfId="3" builtinId="5"/>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261276.62577840337</c:v>
                </c:pt>
                <c:pt idx="1">
                  <c:v>260952.67700159538</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1461054.4155486</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68" zoomScaleNormal="100" workbookViewId="0">
      <selection activeCell="AA28" sqref="AA28"/>
    </sheetView>
  </sheetViews>
  <sheetFormatPr defaultRowHeight="14.5" x14ac:dyDescent="0.35"/>
  <cols>
    <col min="1" max="1" width="4.81640625" customWidth="1"/>
    <col min="2" max="2" width="19.26953125" customWidth="1"/>
    <col min="3" max="14" width="9.7265625" customWidth="1"/>
  </cols>
  <sheetData>
    <row r="1" spans="1:14" x14ac:dyDescent="0.35">
      <c r="A1" s="436"/>
      <c r="B1" s="436"/>
      <c r="C1" s="436"/>
    </row>
    <row r="2" spans="1:14" x14ac:dyDescent="0.35">
      <c r="A2" s="436"/>
      <c r="B2" t="s">
        <v>22</v>
      </c>
    </row>
    <row r="3" spans="1:14" x14ac:dyDescent="0.35">
      <c r="A3" s="436"/>
      <c r="B3" s="625"/>
      <c r="C3" s="627" t="s">
        <v>23</v>
      </c>
      <c r="D3" s="627"/>
      <c r="E3" s="627"/>
      <c r="F3" s="627"/>
      <c r="G3" s="627"/>
      <c r="H3" s="627"/>
      <c r="I3" s="627" t="s">
        <v>24</v>
      </c>
      <c r="J3" s="627"/>
      <c r="K3" s="627"/>
      <c r="L3" s="627"/>
      <c r="M3" s="627"/>
      <c r="N3" s="627"/>
    </row>
    <row r="4" spans="1:14" x14ac:dyDescent="0.35">
      <c r="A4" s="436"/>
      <c r="B4" s="626"/>
      <c r="C4" s="450" t="s">
        <v>25</v>
      </c>
      <c r="D4" s="451" t="s">
        <v>26</v>
      </c>
      <c r="E4" s="451" t="s">
        <v>27</v>
      </c>
      <c r="F4" s="452" t="s">
        <v>28</v>
      </c>
      <c r="G4" s="431" t="s">
        <v>29</v>
      </c>
      <c r="H4" s="431" t="s">
        <v>30</v>
      </c>
      <c r="I4" s="450" t="s">
        <v>25</v>
      </c>
      <c r="J4" s="451" t="s">
        <v>26</v>
      </c>
      <c r="K4" s="451" t="s">
        <v>27</v>
      </c>
      <c r="L4" s="452" t="s">
        <v>28</v>
      </c>
      <c r="M4" s="431" t="s">
        <v>29</v>
      </c>
      <c r="N4" s="431" t="s">
        <v>30</v>
      </c>
    </row>
    <row r="5" spans="1:14" x14ac:dyDescent="0.35">
      <c r="B5" s="479" t="s">
        <v>31</v>
      </c>
      <c r="C5" s="480">
        <v>5.5</v>
      </c>
      <c r="D5" s="480">
        <v>7.8</v>
      </c>
      <c r="E5" s="480">
        <v>4.5999999999999996</v>
      </c>
      <c r="F5" s="481">
        <v>1.6</v>
      </c>
      <c r="G5" s="481">
        <v>3.8</v>
      </c>
      <c r="H5" s="481">
        <v>11.7</v>
      </c>
      <c r="I5" s="481">
        <v>15.157728509885359</v>
      </c>
      <c r="J5" s="481">
        <v>92.7377953959368</v>
      </c>
      <c r="K5" s="481">
        <v>13.863456694809148</v>
      </c>
      <c r="L5" s="481">
        <v>1.0020023581864062</v>
      </c>
      <c r="M5" s="481">
        <v>12.774873753644119</v>
      </c>
      <c r="N5" s="481">
        <v>21.862354239207658</v>
      </c>
    </row>
    <row r="6" spans="1:14" x14ac:dyDescent="0.35">
      <c r="B6" s="479" t="s">
        <v>32</v>
      </c>
      <c r="C6" s="480">
        <v>1.6</v>
      </c>
      <c r="D6" s="480">
        <v>3.6</v>
      </c>
      <c r="E6" s="480">
        <v>0.8</v>
      </c>
      <c r="F6" s="481">
        <v>0.6</v>
      </c>
      <c r="G6" s="481">
        <v>1</v>
      </c>
      <c r="H6" s="481">
        <v>3.3</v>
      </c>
      <c r="I6" s="481">
        <v>1.2117329440023128</v>
      </c>
      <c r="J6" s="481">
        <v>5.225891897007382</v>
      </c>
      <c r="K6" s="481">
        <v>1.1369696662256792</v>
      </c>
      <c r="L6" s="481">
        <v>0.54357442362373243</v>
      </c>
      <c r="M6" s="481">
        <v>0.95821587564415411</v>
      </c>
      <c r="N6" s="481">
        <v>1.7162289874451171</v>
      </c>
    </row>
    <row r="7" spans="1:14" ht="24.5" x14ac:dyDescent="0.35">
      <c r="B7" s="479" t="s">
        <v>15</v>
      </c>
      <c r="C7" s="480">
        <v>1.6</v>
      </c>
      <c r="D7" s="480">
        <v>0</v>
      </c>
      <c r="E7" s="480">
        <v>1.4</v>
      </c>
      <c r="F7" s="481">
        <v>0.9</v>
      </c>
      <c r="G7" s="481">
        <v>1.4</v>
      </c>
      <c r="H7" s="481">
        <v>3.6</v>
      </c>
      <c r="I7" s="481">
        <v>1.0066958221760227</v>
      </c>
      <c r="J7" s="481" t="s">
        <v>0</v>
      </c>
      <c r="K7" s="481">
        <v>0.85516511323398448</v>
      </c>
      <c r="L7" s="481">
        <v>0.44070352095340481</v>
      </c>
      <c r="M7" s="481">
        <v>0.85516511323398448</v>
      </c>
      <c r="N7" s="481">
        <v>1.4231747733569871</v>
      </c>
    </row>
    <row r="8" spans="1:14" x14ac:dyDescent="0.35">
      <c r="B8" s="479" t="s">
        <v>16</v>
      </c>
      <c r="C8" s="480">
        <v>6.4</v>
      </c>
      <c r="D8" s="480">
        <v>9.1</v>
      </c>
      <c r="E8" s="480">
        <v>3.4</v>
      </c>
      <c r="F8" s="481">
        <v>1.4</v>
      </c>
      <c r="G8" s="481">
        <v>4.5</v>
      </c>
      <c r="H8" s="481">
        <v>13.8</v>
      </c>
      <c r="I8" s="481">
        <v>2.717768103596427</v>
      </c>
      <c r="J8" s="481">
        <v>40.377037395651207</v>
      </c>
      <c r="K8" s="481">
        <v>2.2646347652041841</v>
      </c>
      <c r="L8" s="481">
        <v>0.64359626647332757</v>
      </c>
      <c r="M8" s="481">
        <v>2.141940817797491</v>
      </c>
      <c r="N8" s="481">
        <v>3.6461832879716725</v>
      </c>
    </row>
    <row r="9" spans="1:14" ht="24.5" x14ac:dyDescent="0.35">
      <c r="B9" s="479" t="s">
        <v>18</v>
      </c>
      <c r="C9" s="480">
        <v>2.8</v>
      </c>
      <c r="D9" s="480">
        <v>2.5</v>
      </c>
      <c r="E9" s="480">
        <v>4.4000000000000004</v>
      </c>
      <c r="F9" s="481">
        <v>1.7</v>
      </c>
      <c r="G9" s="481">
        <v>2</v>
      </c>
      <c r="H9" s="481">
        <v>6.2</v>
      </c>
      <c r="I9" s="481">
        <v>3.5571665999834896</v>
      </c>
      <c r="J9" s="481">
        <v>4.5389651861759326</v>
      </c>
      <c r="K9" s="481">
        <v>6.7629474889251444</v>
      </c>
      <c r="L9" s="481">
        <v>0.95969096495769934</v>
      </c>
      <c r="M9" s="481">
        <v>2.947684749538972</v>
      </c>
      <c r="N9" s="481">
        <v>4.8630747758543764</v>
      </c>
    </row>
    <row r="10" spans="1:14" x14ac:dyDescent="0.35">
      <c r="B10" s="479" t="s">
        <v>4</v>
      </c>
      <c r="C10" s="480">
        <v>1.9</v>
      </c>
      <c r="D10" s="480">
        <v>5.6</v>
      </c>
      <c r="E10" s="480">
        <v>1.2</v>
      </c>
      <c r="F10" s="481">
        <v>0.8</v>
      </c>
      <c r="G10" s="481">
        <v>1.3</v>
      </c>
      <c r="H10" s="481">
        <v>4.0999999999999996</v>
      </c>
      <c r="I10" s="481">
        <v>2.0004569111440738</v>
      </c>
      <c r="J10" s="481" t="s">
        <v>0</v>
      </c>
      <c r="K10" s="481">
        <v>1.6890106275420971</v>
      </c>
      <c r="L10" s="481">
        <v>0.776459604141711</v>
      </c>
      <c r="M10" s="481">
        <v>1.6890106744467435</v>
      </c>
      <c r="N10" s="481">
        <v>2.5924761672378374</v>
      </c>
    </row>
    <row r="11" spans="1:14" ht="26" x14ac:dyDescent="0.35">
      <c r="B11" s="479" t="s">
        <v>33</v>
      </c>
      <c r="C11" s="480">
        <v>1</v>
      </c>
      <c r="D11" s="480">
        <v>2.1</v>
      </c>
      <c r="E11" s="480">
        <v>0.9</v>
      </c>
      <c r="F11" s="481">
        <v>0.8</v>
      </c>
      <c r="G11" s="481">
        <v>0.9</v>
      </c>
      <c r="H11" s="481">
        <v>2.2999999999999998</v>
      </c>
      <c r="I11" s="481" t="s">
        <v>0</v>
      </c>
      <c r="J11" s="481" t="s">
        <v>0</v>
      </c>
      <c r="K11" s="481" t="s">
        <v>0</v>
      </c>
      <c r="L11" s="481" t="s">
        <v>0</v>
      </c>
      <c r="M11" s="481" t="s">
        <v>0</v>
      </c>
      <c r="N11" s="481" t="s">
        <v>0</v>
      </c>
    </row>
    <row r="12" spans="1:14" x14ac:dyDescent="0.35">
      <c r="B12" s="435" t="s">
        <v>34</v>
      </c>
      <c r="C12" s="482">
        <v>3.5</v>
      </c>
      <c r="D12" s="482">
        <v>4.0999999999999996</v>
      </c>
      <c r="E12" s="482">
        <v>3.4</v>
      </c>
      <c r="F12" s="483">
        <v>1.5</v>
      </c>
      <c r="G12" s="483">
        <v>2.4</v>
      </c>
      <c r="H12" s="483">
        <v>7.6</v>
      </c>
      <c r="I12" s="481">
        <v>6.5620915964583073</v>
      </c>
      <c r="J12" s="481">
        <v>14.09579117158664</v>
      </c>
      <c r="K12" s="481">
        <v>8.0852454440965893</v>
      </c>
      <c r="L12" s="481">
        <v>0.95592628740029506</v>
      </c>
      <c r="M12" s="481">
        <v>5.4820306192423569</v>
      </c>
      <c r="N12" s="481">
        <v>9.2876577420559627</v>
      </c>
    </row>
    <row r="14" spans="1:14" x14ac:dyDescent="0.35">
      <c r="B14" s="484" t="s">
        <v>35</v>
      </c>
    </row>
    <row r="15" spans="1:14" x14ac:dyDescent="0.35">
      <c r="B15" s="484" t="s">
        <v>36</v>
      </c>
    </row>
    <row r="16" spans="1:14" x14ac:dyDescent="0.35">
      <c r="B16" s="484" t="s">
        <v>37</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N49"/>
  <sheetViews>
    <sheetView tabSelected="1" topLeftCell="A4" zoomScale="70" zoomScaleNormal="70" zoomScaleSheetLayoutView="100" workbookViewId="0">
      <selection activeCell="Q47" sqref="Q47"/>
    </sheetView>
  </sheetViews>
  <sheetFormatPr defaultColWidth="9.26953125" defaultRowHeight="14.5" x14ac:dyDescent="0.35"/>
  <cols>
    <col min="1" max="1" width="4.26953125" style="250" customWidth="1"/>
    <col min="2" max="2" width="22.1796875" customWidth="1"/>
    <col min="3" max="3" width="43.81640625" customWidth="1"/>
    <col min="4" max="4" width="12.7265625" bestFit="1" customWidth="1"/>
    <col min="5" max="5" width="14.26953125" bestFit="1" customWidth="1"/>
    <col min="6" max="6" width="11.7265625" customWidth="1"/>
    <col min="7" max="7" width="12.7265625" customWidth="1"/>
    <col min="8" max="8" width="19.1796875" bestFit="1" customWidth="1"/>
    <col min="9" max="9" width="15.81640625" bestFit="1" customWidth="1"/>
    <col min="10" max="10" width="20" bestFit="1" customWidth="1"/>
    <col min="11" max="11" width="12.54296875" style="148" customWidth="1"/>
    <col min="12" max="13" width="13.54296875" style="1" customWidth="1"/>
    <col min="14" max="14" width="14.54296875" style="1" customWidth="1"/>
    <col min="15" max="15" width="12.453125" style="148" customWidth="1"/>
    <col min="16" max="16" width="15.453125" style="1" customWidth="1"/>
    <col min="17" max="17" width="12.54296875" style="2" customWidth="1"/>
    <col min="18" max="18" width="13.453125" style="1" customWidth="1"/>
    <col min="19" max="19" width="13.81640625" style="250" bestFit="1" customWidth="1"/>
    <col min="20" max="20" width="16.26953125" customWidth="1"/>
    <col min="21" max="21" width="16.26953125" style="3" customWidth="1"/>
    <col min="22" max="23" width="16.26953125" customWidth="1"/>
    <col min="24" max="25" width="15.7265625" style="1" customWidth="1"/>
    <col min="26" max="26" width="13.54296875" customWidth="1"/>
    <col min="30" max="30" width="9.26953125" customWidth="1"/>
  </cols>
  <sheetData>
    <row r="1" spans="1:25" ht="23.5" x14ac:dyDescent="0.55000000000000004">
      <c r="B1" s="249" t="s">
        <v>39</v>
      </c>
      <c r="C1" s="250"/>
      <c r="D1" s="250"/>
      <c r="E1" s="250"/>
      <c r="F1" s="250"/>
      <c r="G1" s="250"/>
      <c r="H1" s="250"/>
      <c r="I1" s="250"/>
      <c r="J1" s="250"/>
      <c r="K1" s="512"/>
      <c r="L1" s="252"/>
      <c r="M1" s="252"/>
      <c r="N1" s="252"/>
      <c r="O1" s="251"/>
      <c r="P1" s="252"/>
      <c r="Q1" s="253"/>
      <c r="R1" s="252"/>
      <c r="U1" s="36"/>
      <c r="X1" s="35"/>
      <c r="Y1" s="35"/>
    </row>
    <row r="2" spans="1:25" ht="19" thickBot="1" x14ac:dyDescent="0.5">
      <c r="A2" s="254"/>
      <c r="B2" s="254" t="s">
        <v>40</v>
      </c>
      <c r="C2" s="254"/>
      <c r="D2" s="254"/>
      <c r="E2" s="254"/>
      <c r="F2" s="254"/>
      <c r="G2" s="254"/>
      <c r="H2" s="513"/>
      <c r="I2" s="513"/>
      <c r="J2" s="513"/>
      <c r="K2" s="255"/>
      <c r="L2" s="256"/>
      <c r="M2" s="256"/>
      <c r="N2" s="252"/>
      <c r="O2" s="251"/>
      <c r="P2" s="252"/>
      <c r="Q2" s="257"/>
      <c r="R2" s="252"/>
      <c r="U2" s="45"/>
      <c r="X2" s="35"/>
      <c r="Y2" s="35"/>
    </row>
    <row r="3" spans="1:25" ht="43.15" customHeight="1" thickBot="1" x14ac:dyDescent="0.4">
      <c r="A3" s="250" t="s">
        <v>41</v>
      </c>
      <c r="B3" s="400"/>
      <c r="C3" s="27"/>
      <c r="D3" s="635" t="s">
        <v>42</v>
      </c>
      <c r="E3" s="636"/>
      <c r="F3" s="636"/>
      <c r="G3" s="637"/>
      <c r="H3" s="638" t="s">
        <v>43</v>
      </c>
      <c r="I3" s="639"/>
      <c r="J3" s="639"/>
      <c r="K3" s="640"/>
      <c r="L3" s="628" t="s">
        <v>44</v>
      </c>
      <c r="M3" s="629"/>
      <c r="N3" s="629"/>
      <c r="O3" s="629"/>
      <c r="P3" s="629"/>
      <c r="Q3" s="629"/>
      <c r="R3" s="629"/>
      <c r="S3" s="629"/>
      <c r="T3" s="148"/>
      <c r="U3" s="36"/>
      <c r="W3" s="43"/>
      <c r="X3" s="43"/>
      <c r="Y3" s="43"/>
    </row>
    <row r="4" spans="1:25" ht="21" customHeight="1" x14ac:dyDescent="0.35">
      <c r="B4" s="67"/>
      <c r="C4" s="29"/>
      <c r="D4" s="75" t="s">
        <v>45</v>
      </c>
      <c r="E4" s="20" t="s">
        <v>46</v>
      </c>
      <c r="F4" s="20" t="s">
        <v>47</v>
      </c>
      <c r="G4" s="21" t="s">
        <v>48</v>
      </c>
      <c r="H4" s="77" t="s">
        <v>49</v>
      </c>
      <c r="I4" s="74" t="s">
        <v>50</v>
      </c>
      <c r="J4" s="74" t="s">
        <v>51</v>
      </c>
      <c r="K4" s="149" t="s">
        <v>52</v>
      </c>
      <c r="L4" s="113" t="s">
        <v>53</v>
      </c>
      <c r="M4" s="113" t="s">
        <v>54</v>
      </c>
      <c r="N4" s="114" t="s">
        <v>55</v>
      </c>
      <c r="O4" s="161" t="s">
        <v>56</v>
      </c>
      <c r="P4" s="113" t="s">
        <v>57</v>
      </c>
      <c r="Q4" s="122" t="s">
        <v>58</v>
      </c>
      <c r="R4" s="120" t="s">
        <v>59</v>
      </c>
      <c r="S4" s="120" t="s">
        <v>60</v>
      </c>
      <c r="U4" s="36"/>
      <c r="X4" s="35"/>
      <c r="Y4" s="35"/>
    </row>
    <row r="5" spans="1:25" ht="52.5" customHeight="1" thickBot="1" x14ac:dyDescent="0.4">
      <c r="B5" s="68"/>
      <c r="C5" s="28"/>
      <c r="D5" s="19" t="s">
        <v>61</v>
      </c>
      <c r="E5" s="76" t="s">
        <v>62</v>
      </c>
      <c r="F5" s="76" t="s">
        <v>63</v>
      </c>
      <c r="G5" s="4" t="s">
        <v>64</v>
      </c>
      <c r="H5" s="106" t="s">
        <v>65</v>
      </c>
      <c r="I5" s="105" t="s">
        <v>66</v>
      </c>
      <c r="J5" s="105" t="s">
        <v>67</v>
      </c>
      <c r="K5" s="150" t="s">
        <v>68</v>
      </c>
      <c r="L5" s="26" t="s">
        <v>69</v>
      </c>
      <c r="M5" s="26" t="s">
        <v>70</v>
      </c>
      <c r="N5" s="5" t="s">
        <v>71</v>
      </c>
      <c r="O5" s="162" t="s">
        <v>72</v>
      </c>
      <c r="P5" s="5" t="s">
        <v>73</v>
      </c>
      <c r="Q5" s="123" t="s">
        <v>74</v>
      </c>
      <c r="R5" s="123" t="s">
        <v>75</v>
      </c>
      <c r="S5" s="123" t="s">
        <v>76</v>
      </c>
      <c r="U5" s="36"/>
      <c r="X5" s="35"/>
      <c r="Y5" s="35"/>
    </row>
    <row r="6" spans="1:25" ht="17" thickBot="1" x14ac:dyDescent="0.4">
      <c r="B6" s="53" t="s">
        <v>77</v>
      </c>
      <c r="C6" s="53" t="s">
        <v>78</v>
      </c>
      <c r="D6" s="144"/>
      <c r="E6" s="145"/>
      <c r="F6" s="145"/>
      <c r="G6" s="146"/>
      <c r="H6" s="144"/>
      <c r="I6" s="145"/>
      <c r="J6" s="453"/>
      <c r="K6" s="146"/>
      <c r="L6" s="202"/>
      <c r="M6" s="145"/>
      <c r="N6" s="203"/>
      <c r="O6" s="204"/>
      <c r="P6" s="203"/>
      <c r="Q6" s="205"/>
      <c r="R6" s="205"/>
      <c r="S6" s="206"/>
      <c r="T6" s="38"/>
      <c r="U6" s="39"/>
      <c r="V6" s="38"/>
      <c r="W6" s="38"/>
      <c r="X6" s="38"/>
      <c r="Y6" s="38"/>
    </row>
    <row r="7" spans="1:25" x14ac:dyDescent="0.35">
      <c r="B7" s="641" t="s">
        <v>79</v>
      </c>
      <c r="C7" s="621" t="s">
        <v>80</v>
      </c>
      <c r="D7" s="97">
        <v>1058</v>
      </c>
      <c r="E7" s="191"/>
      <c r="F7" s="98">
        <v>2335</v>
      </c>
      <c r="G7" s="192" t="s">
        <v>3</v>
      </c>
      <c r="H7" s="516">
        <v>1457.2345229539999</v>
      </c>
      <c r="I7" s="517"/>
      <c r="J7" s="518">
        <v>2803.3953720480004</v>
      </c>
      <c r="K7" s="192" t="s">
        <v>3</v>
      </c>
      <c r="L7" s="97">
        <v>433.61188970000143</v>
      </c>
      <c r="M7" s="191"/>
      <c r="N7" s="118">
        <v>970.04055889999222</v>
      </c>
      <c r="O7" s="201" t="s">
        <v>3</v>
      </c>
      <c r="P7" s="7">
        <v>510.36119417690048</v>
      </c>
      <c r="Q7" s="22">
        <v>0.45991050000000083</v>
      </c>
      <c r="R7" s="474">
        <v>6656.8538058699842</v>
      </c>
      <c r="S7" s="470">
        <v>14901.560739380044</v>
      </c>
      <c r="T7" s="35"/>
      <c r="U7" s="40"/>
      <c r="V7" s="40"/>
      <c r="W7" s="35"/>
      <c r="X7" s="35"/>
      <c r="Y7" s="35"/>
    </row>
    <row r="8" spans="1:25" x14ac:dyDescent="0.35">
      <c r="B8" s="642"/>
      <c r="C8" s="62" t="s">
        <v>81</v>
      </c>
      <c r="D8" s="97">
        <v>12346</v>
      </c>
      <c r="E8" s="187"/>
      <c r="F8" s="98">
        <v>15944</v>
      </c>
      <c r="G8" s="188" t="s">
        <v>3</v>
      </c>
      <c r="H8" s="519">
        <v>861.17209264099995</v>
      </c>
      <c r="I8" s="520"/>
      <c r="J8" s="521">
        <v>1161.3292129480001</v>
      </c>
      <c r="K8" s="188" t="s">
        <v>3</v>
      </c>
      <c r="L8" s="78">
        <v>1588.650014400009</v>
      </c>
      <c r="M8" s="187"/>
      <c r="N8" s="7">
        <v>2011.0492948000185</v>
      </c>
      <c r="O8" s="190" t="s">
        <v>3</v>
      </c>
      <c r="P8" s="7">
        <v>1869.8410669487723</v>
      </c>
      <c r="Q8" s="8">
        <v>0.41556989799999672</v>
      </c>
      <c r="R8" s="6">
        <v>17405.516608259029</v>
      </c>
      <c r="S8" s="56">
        <v>22268.730714254722</v>
      </c>
      <c r="T8" s="35"/>
      <c r="U8" s="40"/>
      <c r="V8" s="143"/>
      <c r="W8" s="35"/>
      <c r="X8" s="35"/>
      <c r="Y8" s="35"/>
    </row>
    <row r="9" spans="1:25" x14ac:dyDescent="0.35">
      <c r="B9" s="642"/>
      <c r="C9" s="54" t="s">
        <v>82</v>
      </c>
      <c r="D9" s="97">
        <v>0</v>
      </c>
      <c r="E9" s="187"/>
      <c r="F9" s="98">
        <v>329</v>
      </c>
      <c r="G9" s="188" t="s">
        <v>3</v>
      </c>
      <c r="H9" s="522">
        <v>114.12598841099999</v>
      </c>
      <c r="I9" s="520"/>
      <c r="J9" s="521">
        <v>187.13928178299997</v>
      </c>
      <c r="K9" s="188" t="s">
        <v>3</v>
      </c>
      <c r="L9" s="210">
        <v>0</v>
      </c>
      <c r="M9" s="187"/>
      <c r="N9" s="7">
        <v>360.56200000000001</v>
      </c>
      <c r="O9" s="190" t="s">
        <v>3</v>
      </c>
      <c r="P9" s="7">
        <v>0</v>
      </c>
      <c r="Q9" s="8">
        <v>5.8238000000000269E-2</v>
      </c>
      <c r="R9" s="6">
        <v>0</v>
      </c>
      <c r="S9" s="56">
        <v>1594.2739999999999</v>
      </c>
      <c r="U9" s="40"/>
      <c r="V9" s="143"/>
      <c r="W9" s="35"/>
      <c r="X9" s="35"/>
      <c r="Y9" s="35"/>
    </row>
    <row r="10" spans="1:25" ht="16.5" x14ac:dyDescent="0.35">
      <c r="B10" s="642"/>
      <c r="C10" s="71" t="s">
        <v>83</v>
      </c>
      <c r="D10" s="97">
        <v>0</v>
      </c>
      <c r="E10" s="187"/>
      <c r="F10" s="98">
        <v>0</v>
      </c>
      <c r="G10" s="188" t="s">
        <v>3</v>
      </c>
      <c r="H10" s="522">
        <v>145.72681208699998</v>
      </c>
      <c r="I10" s="520"/>
      <c r="J10" s="521">
        <v>232.64306972100002</v>
      </c>
      <c r="K10" s="188" t="s">
        <v>3</v>
      </c>
      <c r="L10" s="78">
        <v>0</v>
      </c>
      <c r="M10" s="187"/>
      <c r="N10" s="7">
        <v>0</v>
      </c>
      <c r="O10" s="190" t="s">
        <v>3</v>
      </c>
      <c r="P10" s="7">
        <v>0</v>
      </c>
      <c r="Q10" s="8">
        <v>0</v>
      </c>
      <c r="R10" s="6">
        <v>0</v>
      </c>
      <c r="S10" s="56">
        <v>0</v>
      </c>
      <c r="T10" s="38"/>
      <c r="U10" s="40"/>
      <c r="V10" s="143"/>
      <c r="W10" s="35"/>
      <c r="X10" s="35"/>
      <c r="Y10" s="35"/>
    </row>
    <row r="11" spans="1:25" x14ac:dyDescent="0.35">
      <c r="B11" s="642"/>
      <c r="C11" s="71" t="s">
        <v>84</v>
      </c>
      <c r="D11" s="97">
        <v>0</v>
      </c>
      <c r="E11" s="187"/>
      <c r="F11" s="98">
        <v>15909</v>
      </c>
      <c r="G11" s="188" t="s">
        <v>3</v>
      </c>
      <c r="H11" s="522">
        <v>134.62595896399998</v>
      </c>
      <c r="I11" s="520"/>
      <c r="J11" s="521">
        <v>406.74055129700002</v>
      </c>
      <c r="K11" s="188" t="s">
        <v>3</v>
      </c>
      <c r="L11" s="78">
        <v>0</v>
      </c>
      <c r="M11" s="187"/>
      <c r="N11" s="7">
        <v>2446.0454068999975</v>
      </c>
      <c r="O11" s="190" t="s">
        <v>3</v>
      </c>
      <c r="P11" s="7">
        <v>0</v>
      </c>
      <c r="Q11" s="8">
        <v>0.18334695999999981</v>
      </c>
      <c r="R11" s="6">
        <v>0</v>
      </c>
      <c r="S11" s="56">
        <v>36690.681498770318</v>
      </c>
      <c r="T11" s="35"/>
      <c r="U11" s="40"/>
      <c r="V11" s="143"/>
      <c r="W11" s="35"/>
      <c r="X11" s="35"/>
      <c r="Y11" s="35"/>
    </row>
    <row r="12" spans="1:25" x14ac:dyDescent="0.35">
      <c r="B12" s="642"/>
      <c r="C12" s="71" t="s">
        <v>85</v>
      </c>
      <c r="D12" s="97">
        <v>4984</v>
      </c>
      <c r="E12" s="187"/>
      <c r="F12" s="98">
        <v>6924</v>
      </c>
      <c r="G12" s="188" t="s">
        <v>3</v>
      </c>
      <c r="H12" s="522">
        <v>501.99408050199997</v>
      </c>
      <c r="I12" s="520"/>
      <c r="J12" s="521">
        <v>764.29665626600001</v>
      </c>
      <c r="K12" s="188" t="s">
        <v>3</v>
      </c>
      <c r="L12" s="78">
        <v>657.69728000001317</v>
      </c>
      <c r="M12" s="187"/>
      <c r="N12" s="7">
        <v>930.25878999999736</v>
      </c>
      <c r="O12" s="190" t="s">
        <v>3</v>
      </c>
      <c r="P12" s="7">
        <v>774.10969856000963</v>
      </c>
      <c r="Q12" s="8">
        <v>3.1267000000000014E-3</v>
      </c>
      <c r="R12" s="6">
        <v>4949.2595799999899</v>
      </c>
      <c r="S12" s="56">
        <v>7009.1376999999657</v>
      </c>
      <c r="U12" s="40"/>
      <c r="V12" s="143"/>
      <c r="W12" s="35"/>
      <c r="X12" s="35"/>
      <c r="Y12" s="35"/>
    </row>
    <row r="13" spans="1:25" ht="15" thickBot="1" x14ac:dyDescent="0.4">
      <c r="B13" s="643"/>
      <c r="C13" s="72" t="s">
        <v>86</v>
      </c>
      <c r="D13" s="80">
        <v>18388</v>
      </c>
      <c r="E13" s="81">
        <v>1133195.2</v>
      </c>
      <c r="F13" s="81">
        <v>41441</v>
      </c>
      <c r="G13" s="176">
        <v>3.6570045478484206E-2</v>
      </c>
      <c r="H13" s="523">
        <v>3214.8794555589998</v>
      </c>
      <c r="I13" s="524">
        <v>21745.29835037392</v>
      </c>
      <c r="J13" s="525">
        <v>5555.5441440630002</v>
      </c>
      <c r="K13" s="176">
        <v>0.25548254406762233</v>
      </c>
      <c r="L13" s="80">
        <v>2679.9591841000238</v>
      </c>
      <c r="M13" s="81">
        <v>65245.490709119673</v>
      </c>
      <c r="N13" s="82">
        <v>6717.9560506000053</v>
      </c>
      <c r="O13" s="160">
        <v>0.10296429649905299</v>
      </c>
      <c r="P13" s="82">
        <v>3154.3119596856827</v>
      </c>
      <c r="Q13" s="73">
        <v>1.1201920579999975</v>
      </c>
      <c r="R13" s="475">
        <v>29011.629994129005</v>
      </c>
      <c r="S13" s="471">
        <v>82464.384652405046</v>
      </c>
      <c r="T13" s="38"/>
      <c r="U13" s="40"/>
      <c r="V13" s="143"/>
      <c r="W13" s="35"/>
      <c r="X13" s="35"/>
      <c r="Y13" s="35"/>
    </row>
    <row r="14" spans="1:25" ht="14.5" customHeight="1" x14ac:dyDescent="0.35">
      <c r="B14" s="644" t="s">
        <v>32</v>
      </c>
      <c r="C14" s="621" t="s">
        <v>87</v>
      </c>
      <c r="D14" s="92">
        <v>48</v>
      </c>
      <c r="E14" s="229">
        <v>1260</v>
      </c>
      <c r="F14" s="84">
        <v>87</v>
      </c>
      <c r="G14" s="262">
        <v>6.9047619047619052E-2</v>
      </c>
      <c r="H14" s="526">
        <v>480.28378105300004</v>
      </c>
      <c r="I14" s="527">
        <v>8558.5528483770559</v>
      </c>
      <c r="J14" s="528">
        <v>916.61607851300005</v>
      </c>
      <c r="K14" s="152">
        <v>0.1070994237871437</v>
      </c>
      <c r="L14" s="83">
        <v>71.872395999999981</v>
      </c>
      <c r="M14" s="84">
        <v>1731.9095221230425</v>
      </c>
      <c r="N14" s="85">
        <v>148.01818400000005</v>
      </c>
      <c r="O14" s="164">
        <v>8.5465309884406412E-2</v>
      </c>
      <c r="P14" s="7">
        <v>84.593810091999956</v>
      </c>
      <c r="Q14" s="429">
        <v>8.804178800000001E-2</v>
      </c>
      <c r="R14" s="476">
        <v>1259.8421619999995</v>
      </c>
      <c r="S14" s="55">
        <v>2548.2333789999984</v>
      </c>
      <c r="T14" s="35"/>
      <c r="U14" s="40"/>
      <c r="V14" s="143"/>
      <c r="W14" s="35"/>
      <c r="X14" s="35"/>
      <c r="Y14" s="35"/>
    </row>
    <row r="15" spans="1:25" ht="14.5" customHeight="1" x14ac:dyDescent="0.35">
      <c r="B15" s="645"/>
      <c r="C15" s="46" t="s">
        <v>13</v>
      </c>
      <c r="D15" s="93">
        <v>391</v>
      </c>
      <c r="E15" s="79">
        <v>3960</v>
      </c>
      <c r="F15" s="79">
        <v>653</v>
      </c>
      <c r="G15" s="177">
        <v>0.16489898989898991</v>
      </c>
      <c r="H15" s="527">
        <v>259.550316184</v>
      </c>
      <c r="I15" s="527">
        <v>2605.8693708746755</v>
      </c>
      <c r="J15" s="521">
        <v>405.53988524700003</v>
      </c>
      <c r="K15" s="153">
        <v>0.15562556196394378</v>
      </c>
      <c r="L15" s="86">
        <v>366.0731422999994</v>
      </c>
      <c r="M15" s="79">
        <v>1881</v>
      </c>
      <c r="N15" s="87">
        <v>625.86190779999708</v>
      </c>
      <c r="O15" s="163">
        <v>0.33272828697501172</v>
      </c>
      <c r="P15" s="7">
        <v>430.86808848709933</v>
      </c>
      <c r="Q15" s="8">
        <v>4.8775475999999984E-2</v>
      </c>
      <c r="R15" s="6">
        <v>5184.8905126249883</v>
      </c>
      <c r="S15" s="56">
        <v>8829.560051525008</v>
      </c>
      <c r="U15" s="40"/>
      <c r="V15" s="143"/>
      <c r="W15" s="35"/>
      <c r="X15" s="35"/>
      <c r="Y15" s="35"/>
    </row>
    <row r="16" spans="1:25" ht="14.5" customHeight="1" thickBot="1" x14ac:dyDescent="0.4">
      <c r="B16" s="646"/>
      <c r="C16" s="623" t="s">
        <v>14</v>
      </c>
      <c r="D16" s="193">
        <v>140</v>
      </c>
      <c r="E16" s="89">
        <v>750</v>
      </c>
      <c r="F16" s="89">
        <v>293</v>
      </c>
      <c r="G16" s="194">
        <v>0.39066666666666666</v>
      </c>
      <c r="H16" s="529">
        <v>418.73903686300002</v>
      </c>
      <c r="I16" s="527">
        <v>6325.4998153088209</v>
      </c>
      <c r="J16" s="530">
        <v>1592.129425804</v>
      </c>
      <c r="K16" s="195">
        <v>0.25170017742325546</v>
      </c>
      <c r="L16" s="196">
        <v>63.65746649999997</v>
      </c>
      <c r="M16" s="89">
        <v>937.5</v>
      </c>
      <c r="N16" s="197">
        <v>128.5767698999999</v>
      </c>
      <c r="O16" s="198">
        <v>0.13714855455999989</v>
      </c>
      <c r="P16" s="7">
        <v>74.924838070499987</v>
      </c>
      <c r="Q16" s="430">
        <v>3.0829525999999989E-2</v>
      </c>
      <c r="R16" s="9">
        <v>1191.7957234220003</v>
      </c>
      <c r="S16" s="199">
        <v>2617.369386913997</v>
      </c>
      <c r="T16" s="38"/>
      <c r="U16" s="40"/>
      <c r="V16" s="143"/>
      <c r="W16" s="35"/>
      <c r="X16" s="35"/>
      <c r="Y16" s="35"/>
    </row>
    <row r="17" spans="1:40" ht="14.5" customHeight="1" x14ac:dyDescent="0.35">
      <c r="B17" s="642" t="s">
        <v>15</v>
      </c>
      <c r="C17" s="621" t="s">
        <v>88</v>
      </c>
      <c r="D17" s="116">
        <v>157104</v>
      </c>
      <c r="E17" s="191"/>
      <c r="F17" s="88">
        <v>157104</v>
      </c>
      <c r="G17" s="192" t="s">
        <v>3</v>
      </c>
      <c r="H17" s="531">
        <v>328.97985418600001</v>
      </c>
      <c r="I17" s="532"/>
      <c r="J17" s="518">
        <v>630.59871391299998</v>
      </c>
      <c r="K17" s="192" t="s">
        <v>3</v>
      </c>
      <c r="L17" s="116">
        <v>2929</v>
      </c>
      <c r="M17" s="191"/>
      <c r="N17" s="10">
        <v>6245.3420990467303</v>
      </c>
      <c r="O17" s="201"/>
      <c r="P17" s="216">
        <v>3447.433</v>
      </c>
      <c r="Q17" s="217">
        <v>2.1259642509106151</v>
      </c>
      <c r="R17" s="477">
        <v>2929</v>
      </c>
      <c r="S17" s="472">
        <v>6245.3420990467303</v>
      </c>
      <c r="T17" s="44"/>
      <c r="U17" s="40"/>
      <c r="V17" s="143"/>
      <c r="W17" s="35"/>
      <c r="X17" s="35"/>
      <c r="Y17" s="35"/>
    </row>
    <row r="18" spans="1:40" ht="15" customHeight="1" x14ac:dyDescent="0.35">
      <c r="B18" s="642"/>
      <c r="C18" s="622" t="s">
        <v>89</v>
      </c>
      <c r="D18" s="230">
        <v>1297</v>
      </c>
      <c r="E18" s="79"/>
      <c r="F18" s="79">
        <v>2857</v>
      </c>
      <c r="G18" s="211" t="s">
        <v>3</v>
      </c>
      <c r="H18" s="527">
        <v>58.737686540000006</v>
      </c>
      <c r="I18" s="532"/>
      <c r="J18" s="521">
        <v>161.62316589</v>
      </c>
      <c r="K18" s="188" t="s">
        <v>3</v>
      </c>
      <c r="L18" s="93">
        <v>160.828</v>
      </c>
      <c r="M18" s="79"/>
      <c r="N18" s="87">
        <v>354.26799999999997</v>
      </c>
      <c r="O18" s="213"/>
      <c r="P18" s="7">
        <v>189.29455600000267</v>
      </c>
      <c r="Q18" s="8">
        <v>0</v>
      </c>
      <c r="R18" s="6">
        <v>160.828</v>
      </c>
      <c r="S18" s="56">
        <v>354.26799999999997</v>
      </c>
      <c r="T18" s="35"/>
      <c r="U18" s="40"/>
      <c r="V18" s="143"/>
      <c r="W18" s="35"/>
      <c r="X18" s="35"/>
      <c r="Y18" s="35"/>
    </row>
    <row r="19" spans="1:40" ht="15" customHeight="1" thickBot="1" x14ac:dyDescent="0.4">
      <c r="B19" s="643"/>
      <c r="C19" s="131" t="s">
        <v>90</v>
      </c>
      <c r="D19" s="80">
        <v>158401</v>
      </c>
      <c r="E19" s="81">
        <v>142300</v>
      </c>
      <c r="F19" s="81">
        <v>159961</v>
      </c>
      <c r="G19" s="212">
        <v>1.1241110330288124</v>
      </c>
      <c r="H19" s="533">
        <v>387.71754072600004</v>
      </c>
      <c r="I19" s="533">
        <v>1671.1149638164748</v>
      </c>
      <c r="J19" s="534">
        <v>792.22187980299998</v>
      </c>
      <c r="K19" s="176">
        <v>0.47406785107933685</v>
      </c>
      <c r="L19" s="200">
        <v>3089.828</v>
      </c>
      <c r="M19" s="81">
        <v>25438.85</v>
      </c>
      <c r="N19" s="81">
        <v>6599.6100990467303</v>
      </c>
      <c r="O19" s="214">
        <v>0.25943036336338832</v>
      </c>
      <c r="P19" s="81">
        <v>3636.7275560000026</v>
      </c>
      <c r="Q19" s="248">
        <v>2.1259642509106151</v>
      </c>
      <c r="R19" s="81">
        <v>3089.828</v>
      </c>
      <c r="S19" s="473">
        <v>6599.6100990467303</v>
      </c>
      <c r="T19" s="35"/>
      <c r="U19" s="40"/>
      <c r="V19" s="143"/>
      <c r="W19" s="35"/>
      <c r="X19" s="35"/>
      <c r="Y19" s="35"/>
    </row>
    <row r="20" spans="1:40" ht="15" thickBot="1" x14ac:dyDescent="0.4">
      <c r="B20" s="57" t="s">
        <v>91</v>
      </c>
      <c r="C20" s="63"/>
      <c r="D20" s="90">
        <v>177368</v>
      </c>
      <c r="E20" s="94">
        <v>1281465.2</v>
      </c>
      <c r="F20" s="94">
        <v>202435</v>
      </c>
      <c r="G20" s="178">
        <v>0.15797151573058715</v>
      </c>
      <c r="H20" s="535">
        <v>4761.1701303850004</v>
      </c>
      <c r="I20" s="535">
        <v>40906.335348750945</v>
      </c>
      <c r="J20" s="536">
        <v>9262.051413430001</v>
      </c>
      <c r="K20" s="147">
        <v>0.22642095251176816</v>
      </c>
      <c r="L20" s="90">
        <v>6271.3901889000226</v>
      </c>
      <c r="M20" s="94">
        <v>95234.75023124271</v>
      </c>
      <c r="N20" s="59">
        <v>14220.023011346733</v>
      </c>
      <c r="O20" s="165">
        <v>0.14931548596303992</v>
      </c>
      <c r="P20" s="59">
        <v>7381.4262523352845</v>
      </c>
      <c r="Q20" s="47">
        <v>3.4138030989106127</v>
      </c>
      <c r="R20" s="25">
        <v>39737.986392175997</v>
      </c>
      <c r="S20" s="61">
        <v>103059.15756889078</v>
      </c>
      <c r="T20" s="38"/>
      <c r="U20" s="40"/>
      <c r="V20" s="143"/>
      <c r="W20" s="38"/>
      <c r="X20" s="38"/>
      <c r="Y20" s="38"/>
    </row>
    <row r="21" spans="1:40" ht="15" thickBot="1" x14ac:dyDescent="0.4">
      <c r="B21" s="138"/>
      <c r="C21" s="141"/>
      <c r="D21" s="141"/>
      <c r="E21" s="141"/>
      <c r="F21" s="141"/>
      <c r="G21" s="179"/>
      <c r="H21" s="537"/>
      <c r="I21" s="537"/>
      <c r="J21" s="537"/>
      <c r="K21" s="154"/>
      <c r="L21" s="139"/>
      <c r="M21" s="139"/>
      <c r="N21" s="139"/>
      <c r="O21" s="154"/>
      <c r="P21" s="139"/>
      <c r="Q21" s="142"/>
      <c r="R21" s="142"/>
      <c r="S21" s="140"/>
      <c r="T21" s="41"/>
      <c r="U21" s="40"/>
      <c r="V21" s="143"/>
      <c r="W21" s="41"/>
      <c r="X21" s="41"/>
      <c r="Y21" s="41"/>
    </row>
    <row r="22" spans="1:40" ht="17" thickBot="1" x14ac:dyDescent="0.4">
      <c r="B22" s="132" t="s">
        <v>92</v>
      </c>
      <c r="C22" s="53" t="s">
        <v>78</v>
      </c>
      <c r="D22" s="133"/>
      <c r="E22" s="64"/>
      <c r="F22" s="64"/>
      <c r="G22" s="180"/>
      <c r="H22" s="538"/>
      <c r="I22" s="539"/>
      <c r="J22" s="539"/>
      <c r="K22" s="155"/>
      <c r="L22" s="134"/>
      <c r="M22" s="100"/>
      <c r="N22" s="135"/>
      <c r="O22" s="166"/>
      <c r="P22" s="135"/>
      <c r="Q22" s="136"/>
      <c r="R22" s="136"/>
      <c r="S22" s="137"/>
      <c r="T22" s="38"/>
      <c r="U22" s="40"/>
      <c r="V22" s="143"/>
      <c r="W22" s="38"/>
      <c r="X22" s="38"/>
      <c r="Y22" s="38"/>
    </row>
    <row r="23" spans="1:40" ht="15" thickBot="1" x14ac:dyDescent="0.4">
      <c r="B23" s="52" t="s">
        <v>16</v>
      </c>
      <c r="C23" s="620" t="s">
        <v>93</v>
      </c>
      <c r="D23" s="83">
        <v>201</v>
      </c>
      <c r="E23" s="84">
        <v>600</v>
      </c>
      <c r="F23" s="84">
        <v>327</v>
      </c>
      <c r="G23" s="264">
        <v>0.54500000000000004</v>
      </c>
      <c r="H23" s="526">
        <v>4102.8199416720008</v>
      </c>
      <c r="I23" s="528">
        <v>11007.00955313438</v>
      </c>
      <c r="J23" s="528">
        <v>8164.327360913001</v>
      </c>
      <c r="K23" s="152">
        <v>0.74173891841386741</v>
      </c>
      <c r="L23" s="224">
        <v>4282.7332010199952</v>
      </c>
      <c r="M23" s="225">
        <v>20322.188310308185</v>
      </c>
      <c r="N23" s="226">
        <v>7256.3440987199947</v>
      </c>
      <c r="O23" s="227">
        <v>0.35706509495531547</v>
      </c>
      <c r="P23" s="224">
        <v>5040.7769776005471</v>
      </c>
      <c r="Q23" s="403">
        <v>1.180101481980002</v>
      </c>
      <c r="R23" s="510">
        <v>48390.960972999994</v>
      </c>
      <c r="S23" s="228">
        <v>78851.98742899987</v>
      </c>
      <c r="T23" s="37"/>
      <c r="U23" s="40"/>
      <c r="V23" s="143"/>
      <c r="W23" s="37"/>
      <c r="X23" s="35"/>
      <c r="Y23" s="35"/>
    </row>
    <row r="24" spans="1:40" x14ac:dyDescent="0.35">
      <c r="B24" s="647" t="s">
        <v>18</v>
      </c>
      <c r="C24" s="621" t="s">
        <v>94</v>
      </c>
      <c r="D24" s="209">
        <v>316</v>
      </c>
      <c r="E24" s="209">
        <v>335771.42018924339</v>
      </c>
      <c r="F24" s="220">
        <v>608</v>
      </c>
      <c r="G24" s="265">
        <v>1.810755661268986E-3</v>
      </c>
      <c r="H24" s="531">
        <v>4158.9423011789995</v>
      </c>
      <c r="I24" s="518">
        <v>21202.83817037375</v>
      </c>
      <c r="J24" s="518">
        <v>8826.5604826769995</v>
      </c>
      <c r="K24" s="151">
        <v>0.41629146115967408</v>
      </c>
      <c r="L24" s="428">
        <v>15104.746549999996</v>
      </c>
      <c r="M24" s="98">
        <v>67514.299562150802</v>
      </c>
      <c r="N24" s="118">
        <v>30552.852330000012</v>
      </c>
      <c r="O24" s="222">
        <v>0.45253898104762758</v>
      </c>
      <c r="P24" s="221">
        <v>17614.021635469988</v>
      </c>
      <c r="Q24" s="22">
        <v>6.4000140000000032</v>
      </c>
      <c r="R24" s="511">
        <v>215774.38825000002</v>
      </c>
      <c r="S24" s="223">
        <v>435677.41448999965</v>
      </c>
      <c r="T24" s="44"/>
      <c r="U24" s="40"/>
      <c r="V24" s="143"/>
      <c r="W24" s="37"/>
      <c r="X24" s="35"/>
      <c r="Y24" s="35"/>
    </row>
    <row r="25" spans="1:40" ht="16.5" x14ac:dyDescent="0.35">
      <c r="B25" s="648"/>
      <c r="C25" s="622" t="s">
        <v>95</v>
      </c>
      <c r="D25" s="78">
        <v>12</v>
      </c>
      <c r="E25" s="79">
        <v>367</v>
      </c>
      <c r="F25" s="79">
        <v>25</v>
      </c>
      <c r="G25" s="172">
        <v>6.8119891008174394E-2</v>
      </c>
      <c r="H25" s="540">
        <v>243.22208530800003</v>
      </c>
      <c r="I25" s="521">
        <v>4172.2085794876193</v>
      </c>
      <c r="J25" s="521">
        <v>582.95133223900007</v>
      </c>
      <c r="K25" s="172">
        <v>0.13972248058379458</v>
      </c>
      <c r="L25" s="104">
        <v>1205.9616399999998</v>
      </c>
      <c r="M25" s="79">
        <v>10645.84634727033</v>
      </c>
      <c r="N25" s="7">
        <v>2088.6712700000016</v>
      </c>
      <c r="O25" s="163">
        <v>0.19619588728476733</v>
      </c>
      <c r="P25" s="7">
        <v>1417.4725854099995</v>
      </c>
      <c r="Q25" s="618">
        <v>7.9173301500000015E-2</v>
      </c>
      <c r="R25" s="6">
        <v>10452.599740000001</v>
      </c>
      <c r="S25" s="50">
        <v>14922.562319999999</v>
      </c>
      <c r="T25" s="44"/>
      <c r="U25" s="40"/>
      <c r="V25" s="143"/>
      <c r="W25" s="37"/>
      <c r="X25" s="35"/>
      <c r="Y25" s="35"/>
    </row>
    <row r="26" spans="1:40" ht="17" thickBot="1" x14ac:dyDescent="0.4">
      <c r="B26" s="648"/>
      <c r="C26" s="69" t="s">
        <v>96</v>
      </c>
      <c r="D26" s="95">
        <v>0</v>
      </c>
      <c r="E26" s="89">
        <v>12</v>
      </c>
      <c r="F26" s="89">
        <v>0</v>
      </c>
      <c r="G26" s="173">
        <v>0</v>
      </c>
      <c r="H26" s="541">
        <v>34.694155711000001</v>
      </c>
      <c r="I26" s="530">
        <v>6308.2743741111317</v>
      </c>
      <c r="J26" s="530">
        <v>102.095461184</v>
      </c>
      <c r="K26" s="173">
        <v>1.6184372322642637E-2</v>
      </c>
      <c r="L26" s="117">
        <v>0</v>
      </c>
      <c r="M26" s="89">
        <v>6025</v>
      </c>
      <c r="N26" s="9">
        <v>0</v>
      </c>
      <c r="O26" s="167">
        <v>0</v>
      </c>
      <c r="P26" s="9">
        <v>0</v>
      </c>
      <c r="Q26" s="108">
        <v>0</v>
      </c>
      <c r="R26" s="9">
        <v>0</v>
      </c>
      <c r="S26" s="70">
        <v>0</v>
      </c>
      <c r="T26" s="44"/>
      <c r="U26" s="40"/>
      <c r="V26" s="143"/>
      <c r="W26" s="35"/>
      <c r="X26" s="35"/>
      <c r="Y26" s="35"/>
    </row>
    <row r="27" spans="1:40" s="16" customFormat="1" ht="15" thickBot="1" x14ac:dyDescent="0.4">
      <c r="A27" s="263"/>
      <c r="B27" s="13" t="s">
        <v>97</v>
      </c>
      <c r="C27" s="34"/>
      <c r="D27" s="96">
        <v>529</v>
      </c>
      <c r="E27" s="94">
        <v>336750.42018924339</v>
      </c>
      <c r="F27" s="94">
        <v>960</v>
      </c>
      <c r="G27" s="266">
        <v>2.850775952886739E-3</v>
      </c>
      <c r="H27" s="542">
        <v>8539.6784838700005</v>
      </c>
      <c r="I27" s="536">
        <v>42690.330677106882</v>
      </c>
      <c r="J27" s="536">
        <v>17675.934637013001</v>
      </c>
      <c r="K27" s="156">
        <v>0.41405007543059152</v>
      </c>
      <c r="L27" s="96">
        <v>20593.441391019995</v>
      </c>
      <c r="M27" s="94">
        <v>104507.33421972932</v>
      </c>
      <c r="N27" s="25">
        <v>39897.867698720009</v>
      </c>
      <c r="O27" s="165">
        <v>0.38177098283680005</v>
      </c>
      <c r="P27" s="30">
        <v>24072.271198480536</v>
      </c>
      <c r="Q27" s="47">
        <v>7.6592887834800054</v>
      </c>
      <c r="R27" s="25">
        <v>274617.94896299997</v>
      </c>
      <c r="S27" s="61">
        <v>529451.96423899953</v>
      </c>
      <c r="T27" s="38"/>
      <c r="U27" s="40"/>
      <c r="V27" s="143"/>
      <c r="W27" s="38"/>
      <c r="X27" s="38"/>
      <c r="Y27" s="38"/>
      <c r="Z27"/>
      <c r="AA27"/>
      <c r="AB27"/>
      <c r="AC27"/>
      <c r="AD27"/>
      <c r="AE27"/>
      <c r="AF27"/>
      <c r="AG27"/>
      <c r="AH27"/>
      <c r="AI27"/>
      <c r="AJ27"/>
      <c r="AK27"/>
      <c r="AL27"/>
      <c r="AM27"/>
      <c r="AN27"/>
    </row>
    <row r="28" spans="1:40" ht="15" thickBot="1" x14ac:dyDescent="0.4">
      <c r="B28" s="138"/>
      <c r="C28" s="141"/>
      <c r="D28" s="139"/>
      <c r="E28" s="139"/>
      <c r="F28" s="139"/>
      <c r="G28" s="181"/>
      <c r="H28" s="537"/>
      <c r="I28" s="537"/>
      <c r="J28" s="537"/>
      <c r="K28" s="154"/>
      <c r="L28" s="139"/>
      <c r="M28" s="139"/>
      <c r="N28" s="139"/>
      <c r="O28" s="154"/>
      <c r="P28" s="139"/>
      <c r="Q28" s="142"/>
      <c r="R28" s="142"/>
      <c r="S28" s="140"/>
      <c r="T28" s="41"/>
      <c r="U28" s="40"/>
      <c r="V28" s="143"/>
      <c r="W28" s="41"/>
      <c r="X28" s="41"/>
      <c r="Y28" s="41"/>
    </row>
    <row r="29" spans="1:40" ht="17" thickBot="1" x14ac:dyDescent="0.4">
      <c r="B29" s="132" t="s">
        <v>98</v>
      </c>
      <c r="C29" s="53" t="s">
        <v>78</v>
      </c>
      <c r="D29" s="133"/>
      <c r="E29" s="64"/>
      <c r="F29" s="64"/>
      <c r="G29" s="180"/>
      <c r="H29" s="538"/>
      <c r="I29" s="543"/>
      <c r="J29" s="539"/>
      <c r="K29" s="455"/>
      <c r="L29" s="134"/>
      <c r="M29" s="100"/>
      <c r="N29" s="135"/>
      <c r="O29" s="166"/>
      <c r="P29" s="135"/>
      <c r="Q29" s="136"/>
      <c r="R29" s="136"/>
      <c r="S29" s="137"/>
      <c r="T29" s="38"/>
      <c r="U29" s="40"/>
      <c r="V29" s="143"/>
      <c r="W29" s="38"/>
      <c r="X29" s="38"/>
      <c r="Y29" s="38"/>
    </row>
    <row r="30" spans="1:40" ht="15" thickBot="1" x14ac:dyDescent="0.4">
      <c r="B30" s="630" t="s">
        <v>99</v>
      </c>
      <c r="C30" s="124" t="s">
        <v>100</v>
      </c>
      <c r="D30" s="246">
        <v>0</v>
      </c>
      <c r="E30" s="184"/>
      <c r="F30" s="207">
        <v>0</v>
      </c>
      <c r="G30" s="185" t="s">
        <v>3</v>
      </c>
      <c r="H30" s="540">
        <v>2.0911500000000003</v>
      </c>
      <c r="I30" s="544"/>
      <c r="J30" s="545">
        <v>-4.8466200000000006</v>
      </c>
      <c r="K30" s="454" t="s">
        <v>3</v>
      </c>
      <c r="L30" s="246">
        <v>0</v>
      </c>
      <c r="M30" s="184"/>
      <c r="N30" s="10">
        <v>0</v>
      </c>
      <c r="O30" s="186" t="s">
        <v>3</v>
      </c>
      <c r="P30" s="10">
        <v>0</v>
      </c>
      <c r="Q30" s="119">
        <v>0</v>
      </c>
      <c r="R30" s="119">
        <v>0</v>
      </c>
      <c r="S30" s="49">
        <v>0</v>
      </c>
      <c r="T30" s="41"/>
      <c r="U30" s="40"/>
      <c r="V30" s="143"/>
      <c r="W30" s="41"/>
      <c r="X30" s="41"/>
      <c r="Y30" s="41"/>
    </row>
    <row r="31" spans="1:40" x14ac:dyDescent="0.35">
      <c r="B31" s="631"/>
      <c r="C31" s="125" t="s">
        <v>93</v>
      </c>
      <c r="D31" s="247">
        <v>618</v>
      </c>
      <c r="E31" s="187"/>
      <c r="F31" s="208">
        <v>877</v>
      </c>
      <c r="G31" s="188" t="s">
        <v>3</v>
      </c>
      <c r="H31" s="546">
        <v>310.17574999999999</v>
      </c>
      <c r="I31" s="547"/>
      <c r="J31" s="545">
        <v>382.17284999999998</v>
      </c>
      <c r="K31" s="189" t="s">
        <v>3</v>
      </c>
      <c r="L31" s="247">
        <v>302.99344719999522</v>
      </c>
      <c r="M31" s="187"/>
      <c r="N31" s="7">
        <v>416.14999199998505</v>
      </c>
      <c r="O31" s="190" t="s">
        <v>3</v>
      </c>
      <c r="P31" s="7">
        <v>356.62328735439769</v>
      </c>
      <c r="Q31" s="618">
        <v>0.36274475800000472</v>
      </c>
      <c r="R31" s="6">
        <v>3933.1310996278398</v>
      </c>
      <c r="S31" s="66">
        <v>5362.7530638438238</v>
      </c>
      <c r="T31" s="41"/>
      <c r="U31" s="40"/>
      <c r="V31" s="143"/>
      <c r="W31" s="41"/>
      <c r="X31" s="41"/>
      <c r="Y31" s="41"/>
    </row>
    <row r="32" spans="1:40" ht="16.5" x14ac:dyDescent="0.35">
      <c r="B32" s="631"/>
      <c r="C32" s="125" t="s">
        <v>101</v>
      </c>
      <c r="D32" s="247">
        <v>17</v>
      </c>
      <c r="E32" s="187"/>
      <c r="F32" s="208">
        <v>19</v>
      </c>
      <c r="G32" s="188" t="s">
        <v>3</v>
      </c>
      <c r="H32" s="540">
        <v>10.113149999999999</v>
      </c>
      <c r="I32" s="547"/>
      <c r="J32" s="548">
        <v>12.20115</v>
      </c>
      <c r="K32" s="189" t="s">
        <v>3</v>
      </c>
      <c r="L32" s="247">
        <v>106.11631021900003</v>
      </c>
      <c r="M32" s="187"/>
      <c r="N32" s="7">
        <v>107.94831829800002</v>
      </c>
      <c r="O32" s="190" t="s">
        <v>3</v>
      </c>
      <c r="P32" s="7">
        <v>124.89889712776309</v>
      </c>
      <c r="Q32" s="618">
        <v>1.9792211000000001E-2</v>
      </c>
      <c r="R32" s="6">
        <v>1594.2505592000027</v>
      </c>
      <c r="S32" s="66">
        <v>1625.394696500003</v>
      </c>
      <c r="T32" s="41"/>
      <c r="U32" s="40"/>
      <c r="V32" s="143"/>
      <c r="W32" s="41"/>
      <c r="X32" s="41"/>
      <c r="Y32" s="41"/>
    </row>
    <row r="33" spans="2:40" ht="16.5" x14ac:dyDescent="0.35">
      <c r="B33" s="631"/>
      <c r="C33" s="125" t="s">
        <v>102</v>
      </c>
      <c r="D33" s="247">
        <v>0</v>
      </c>
      <c r="E33" s="187"/>
      <c r="F33" s="208">
        <v>0</v>
      </c>
      <c r="G33" s="188" t="s">
        <v>3</v>
      </c>
      <c r="H33" s="540">
        <v>-8.1584674009999993</v>
      </c>
      <c r="I33" s="547"/>
      <c r="J33" s="548">
        <v>1.5774002120000004</v>
      </c>
      <c r="K33" s="189" t="s">
        <v>3</v>
      </c>
      <c r="L33" s="247">
        <v>0</v>
      </c>
      <c r="M33" s="187"/>
      <c r="N33" s="7">
        <v>0</v>
      </c>
      <c r="O33" s="190" t="s">
        <v>3</v>
      </c>
      <c r="P33" s="7">
        <v>0</v>
      </c>
      <c r="Q33" s="110">
        <v>0</v>
      </c>
      <c r="R33" s="110">
        <v>0</v>
      </c>
      <c r="S33" s="66">
        <v>0</v>
      </c>
      <c r="T33" s="41"/>
      <c r="U33" s="40"/>
      <c r="V33" s="143"/>
      <c r="W33" s="41"/>
      <c r="X33" s="41"/>
      <c r="Y33" s="41"/>
    </row>
    <row r="34" spans="2:40" ht="15" thickBot="1" x14ac:dyDescent="0.4">
      <c r="B34" s="632"/>
      <c r="C34" s="126" t="s">
        <v>103</v>
      </c>
      <c r="D34" s="127">
        <v>635</v>
      </c>
      <c r="E34" s="128">
        <v>3304</v>
      </c>
      <c r="F34" s="128">
        <v>896</v>
      </c>
      <c r="G34" s="485">
        <v>0.2711864406779661</v>
      </c>
      <c r="H34" s="549">
        <v>314.22158259900004</v>
      </c>
      <c r="I34" s="524">
        <v>2603.0554591434402</v>
      </c>
      <c r="J34" s="524">
        <v>391.10478021199998</v>
      </c>
      <c r="K34" s="157">
        <v>0.15024834712538038</v>
      </c>
      <c r="L34" s="127">
        <v>409.10975741899523</v>
      </c>
      <c r="M34" s="128">
        <v>1671.2314679517808</v>
      </c>
      <c r="N34" s="129">
        <v>524.09831029798511</v>
      </c>
      <c r="O34" s="168">
        <v>0.31360007296913023</v>
      </c>
      <c r="P34" s="129">
        <v>481.52218448216081</v>
      </c>
      <c r="Q34" s="619">
        <v>0.382536969000005</v>
      </c>
      <c r="R34" s="509">
        <v>5527.3816588278423</v>
      </c>
      <c r="S34" s="130">
        <v>6988.147760343827</v>
      </c>
      <c r="T34" s="41"/>
      <c r="U34" s="40"/>
      <c r="V34" s="143"/>
      <c r="W34" s="41"/>
      <c r="X34" s="41"/>
      <c r="Y34" s="41"/>
    </row>
    <row r="35" spans="2:40" x14ac:dyDescent="0.35">
      <c r="B35" s="11" t="s">
        <v>104</v>
      </c>
      <c r="C35" s="64"/>
      <c r="D35" s="99"/>
      <c r="E35" s="100"/>
      <c r="F35" s="100"/>
      <c r="G35" s="182"/>
      <c r="H35" s="550"/>
      <c r="I35" s="539"/>
      <c r="J35" s="539"/>
      <c r="K35" s="174"/>
      <c r="L35" s="99"/>
      <c r="M35" s="100"/>
      <c r="N35" s="100"/>
      <c r="O35" s="169"/>
      <c r="P35" s="100"/>
      <c r="Q35" s="109"/>
      <c r="R35" s="109"/>
      <c r="S35" s="65"/>
      <c r="T35" s="38"/>
      <c r="U35" s="40"/>
      <c r="V35" s="143"/>
      <c r="W35" s="38"/>
      <c r="X35" s="38"/>
      <c r="Y35" s="38"/>
    </row>
    <row r="36" spans="2:40" ht="16.5" x14ac:dyDescent="0.35">
      <c r="B36" s="12" t="s">
        <v>105</v>
      </c>
      <c r="C36" s="23"/>
      <c r="D36" s="101">
        <v>0</v>
      </c>
      <c r="E36" s="102">
        <v>11001</v>
      </c>
      <c r="F36" s="102">
        <v>11640</v>
      </c>
      <c r="G36" s="183">
        <v>1.0580856285792202</v>
      </c>
      <c r="H36" s="551">
        <v>530.08256057800008</v>
      </c>
      <c r="I36" s="552">
        <v>2673.4626640048405</v>
      </c>
      <c r="J36" s="552">
        <v>1829.3390207689999</v>
      </c>
      <c r="K36" s="175">
        <v>0.68425830119080644</v>
      </c>
      <c r="L36" s="101">
        <v>0</v>
      </c>
      <c r="M36" s="6">
        <v>2738.5741166666667</v>
      </c>
      <c r="N36" s="6">
        <v>27.495000000000001</v>
      </c>
      <c r="O36" s="163">
        <v>1.0039896248441258E-2</v>
      </c>
      <c r="P36" s="6">
        <v>0</v>
      </c>
      <c r="Q36" s="110">
        <v>13.35</v>
      </c>
      <c r="R36" s="110">
        <v>0</v>
      </c>
      <c r="S36" s="50">
        <v>27.495000000000001</v>
      </c>
      <c r="T36" s="37"/>
      <c r="U36" s="40"/>
      <c r="V36" s="143"/>
      <c r="W36" s="37"/>
      <c r="X36" s="35"/>
      <c r="Y36" s="35"/>
    </row>
    <row r="37" spans="2:40" ht="15" thickBot="1" x14ac:dyDescent="0.4">
      <c r="B37" s="13" t="s">
        <v>106</v>
      </c>
      <c r="C37" s="24"/>
      <c r="D37" s="91">
        <v>0</v>
      </c>
      <c r="E37" s="103">
        <v>11001</v>
      </c>
      <c r="F37" s="103">
        <v>11640</v>
      </c>
      <c r="G37" s="51">
        <v>1.0580856285792202</v>
      </c>
      <c r="H37" s="553">
        <v>530.08256057800008</v>
      </c>
      <c r="I37" s="554">
        <v>2673.4626640048405</v>
      </c>
      <c r="J37" s="554">
        <v>1829.3390207689999</v>
      </c>
      <c r="K37" s="399">
        <v>0.68425830119080644</v>
      </c>
      <c r="L37" s="427">
        <v>0</v>
      </c>
      <c r="M37" s="215">
        <v>2738.5741166666667</v>
      </c>
      <c r="N37" s="14">
        <v>27.495000000000001</v>
      </c>
      <c r="O37" s="219">
        <v>1.0039896248441258E-2</v>
      </c>
      <c r="P37" s="14">
        <v>0</v>
      </c>
      <c r="Q37" s="111">
        <v>13.35</v>
      </c>
      <c r="R37" s="111">
        <v>0</v>
      </c>
      <c r="S37" s="51">
        <v>27.495000000000001</v>
      </c>
      <c r="T37" s="42"/>
      <c r="U37" s="40"/>
      <c r="V37" s="143"/>
      <c r="W37" s="42"/>
      <c r="X37" s="38"/>
      <c r="Y37" s="38"/>
    </row>
    <row r="38" spans="2:40" ht="15" thickBot="1" x14ac:dyDescent="0.4">
      <c r="B38" s="58"/>
      <c r="C38" s="60"/>
      <c r="D38" s="115"/>
      <c r="E38" s="115"/>
      <c r="F38" s="115"/>
      <c r="G38" s="115"/>
      <c r="H38" s="555"/>
      <c r="I38" s="555"/>
      <c r="J38" s="555"/>
      <c r="K38" s="159"/>
      <c r="L38" s="115"/>
      <c r="M38" s="115"/>
      <c r="N38" s="115"/>
      <c r="O38" s="159"/>
      <c r="P38" s="115"/>
      <c r="Q38" s="107"/>
      <c r="R38" s="107"/>
      <c r="S38" s="121"/>
      <c r="T38" s="41"/>
      <c r="U38" s="40"/>
      <c r="V38" s="143"/>
      <c r="W38" s="41"/>
      <c r="X38" s="41"/>
      <c r="Y38" s="41"/>
    </row>
    <row r="39" spans="2:40" ht="17" thickBot="1" x14ac:dyDescent="0.4">
      <c r="B39" s="633" t="s">
        <v>107</v>
      </c>
      <c r="C39" s="634"/>
      <c r="D39" s="31"/>
      <c r="E39" s="32"/>
      <c r="F39" s="32"/>
      <c r="G39" s="33"/>
      <c r="H39" s="556"/>
      <c r="I39" s="557"/>
      <c r="J39" s="558"/>
      <c r="K39" s="218" t="s">
        <v>3</v>
      </c>
      <c r="L39" s="31"/>
      <c r="M39" s="32"/>
      <c r="N39" s="32"/>
      <c r="O39" s="171"/>
      <c r="P39" s="32"/>
      <c r="Q39" s="112"/>
      <c r="R39" s="112"/>
      <c r="S39" s="33"/>
      <c r="T39" s="41"/>
      <c r="U39" s="40"/>
      <c r="V39" s="143"/>
      <c r="W39" s="41"/>
      <c r="X39" s="41"/>
      <c r="Y39" s="41"/>
    </row>
    <row r="40" spans="2:40" ht="15" thickBot="1" x14ac:dyDescent="0.4">
      <c r="B40" s="13" t="s">
        <v>108</v>
      </c>
      <c r="C40" s="24"/>
      <c r="D40" s="91">
        <v>178532</v>
      </c>
      <c r="E40" s="103">
        <v>1632520.6201892435</v>
      </c>
      <c r="F40" s="103">
        <v>215931</v>
      </c>
      <c r="G40" s="158">
        <v>0.13226846713578971</v>
      </c>
      <c r="H40" s="553">
        <v>14145.152757432001</v>
      </c>
      <c r="I40" s="554">
        <v>88873.184149006091</v>
      </c>
      <c r="J40" s="554">
        <v>29158.429851424004</v>
      </c>
      <c r="K40" s="158">
        <v>0.32809030227314179</v>
      </c>
      <c r="L40" s="91">
        <v>27273.941337339013</v>
      </c>
      <c r="M40" s="103">
        <v>204151.89003559048</v>
      </c>
      <c r="N40" s="14">
        <v>54669.484020364733</v>
      </c>
      <c r="O40" s="170">
        <v>0.26778828259113358</v>
      </c>
      <c r="P40" s="14">
        <v>31935.219635297981</v>
      </c>
      <c r="Q40" s="15">
        <v>24.805628851390619</v>
      </c>
      <c r="R40" s="48">
        <v>319883.31701400381</v>
      </c>
      <c r="S40" s="48">
        <v>639526.7645682341</v>
      </c>
      <c r="T40" s="38"/>
      <c r="U40" s="40"/>
      <c r="V40" s="143"/>
      <c r="W40" s="38"/>
      <c r="X40" s="38"/>
      <c r="Y40" s="38"/>
    </row>
    <row r="41" spans="2:40" x14ac:dyDescent="0.35">
      <c r="T41" s="38"/>
      <c r="U41" s="40"/>
      <c r="V41" s="38"/>
      <c r="W41" s="38"/>
      <c r="X41" s="38"/>
      <c r="Y41" s="38"/>
    </row>
    <row r="42" spans="2:40" ht="16.5" x14ac:dyDescent="0.35">
      <c r="B42" s="239" t="s">
        <v>109</v>
      </c>
      <c r="C42" s="240"/>
      <c r="D42" s="240"/>
      <c r="E42" s="240"/>
      <c r="F42" s="240"/>
      <c r="G42" s="240"/>
      <c r="H42" s="240"/>
      <c r="I42" s="240"/>
      <c r="J42" s="240"/>
      <c r="K42" s="241"/>
      <c r="L42" s="242"/>
      <c r="M42" s="243"/>
      <c r="N42" s="243"/>
      <c r="O42" s="244"/>
      <c r="P42" s="243"/>
      <c r="Q42" s="245"/>
      <c r="R42" s="243"/>
      <c r="S42" s="263"/>
      <c r="T42" s="16"/>
      <c r="U42" s="39"/>
      <c r="V42" s="16"/>
      <c r="W42" s="16"/>
      <c r="X42" s="18"/>
      <c r="Y42" s="18"/>
      <c r="Z42" s="16"/>
      <c r="AA42" s="16"/>
      <c r="AB42" s="16"/>
      <c r="AC42" s="16"/>
      <c r="AD42" s="16"/>
      <c r="AE42" s="16"/>
      <c r="AF42" s="16"/>
      <c r="AG42" s="16"/>
      <c r="AH42" s="16"/>
      <c r="AI42" s="16"/>
      <c r="AJ42" s="16"/>
      <c r="AK42" s="16"/>
      <c r="AL42" s="16"/>
      <c r="AM42" s="16"/>
      <c r="AN42" s="16"/>
    </row>
    <row r="43" spans="2:40" ht="16.5" x14ac:dyDescent="0.35">
      <c r="B43" s="234" t="s">
        <v>110</v>
      </c>
      <c r="C43" s="235"/>
      <c r="D43" s="235"/>
      <c r="E43" s="235"/>
      <c r="F43" s="235"/>
      <c r="G43" s="235"/>
      <c r="H43" s="235"/>
      <c r="I43" s="235"/>
      <c r="J43" s="235"/>
      <c r="K43" s="232"/>
      <c r="L43" s="231"/>
      <c r="M43" s="231"/>
      <c r="N43" s="231"/>
      <c r="O43" s="232"/>
      <c r="P43" s="231"/>
      <c r="Q43" s="233"/>
      <c r="R43" s="231"/>
      <c r="S43" s="263"/>
      <c r="T43" s="16"/>
      <c r="U43" s="17"/>
      <c r="V43" s="16"/>
      <c r="W43" s="16"/>
      <c r="X43" s="18"/>
      <c r="Y43" s="18"/>
      <c r="Z43" s="16"/>
      <c r="AA43" s="16"/>
      <c r="AB43" s="16"/>
      <c r="AC43" s="16"/>
      <c r="AD43" s="16"/>
      <c r="AE43" s="16"/>
      <c r="AF43" s="16"/>
      <c r="AG43" s="16"/>
      <c r="AH43" s="16"/>
      <c r="AI43" s="16"/>
      <c r="AJ43" s="16"/>
      <c r="AK43" s="16"/>
      <c r="AL43" s="16"/>
      <c r="AM43" s="16"/>
      <c r="AN43" s="16"/>
    </row>
    <row r="44" spans="2:40" ht="16.5" x14ac:dyDescent="0.35">
      <c r="B44" s="258" t="s">
        <v>111</v>
      </c>
      <c r="C44" s="258"/>
      <c r="D44" s="258"/>
      <c r="E44" s="258"/>
      <c r="F44" s="258"/>
      <c r="G44" s="258"/>
      <c r="H44" s="258"/>
      <c r="I44" s="258"/>
      <c r="J44" s="258"/>
      <c r="K44" s="259"/>
      <c r="L44" s="260"/>
      <c r="M44" s="260"/>
      <c r="N44" s="236"/>
      <c r="O44" s="237"/>
      <c r="P44" s="236"/>
      <c r="Q44" s="238"/>
      <c r="R44" s="236"/>
    </row>
    <row r="45" spans="2:40" ht="16.5" x14ac:dyDescent="0.35">
      <c r="B45" s="258" t="s">
        <v>112</v>
      </c>
      <c r="C45" s="258"/>
      <c r="D45" s="258"/>
      <c r="E45" s="258"/>
      <c r="F45" s="258"/>
      <c r="G45" s="258"/>
      <c r="H45" s="258"/>
      <c r="I45" s="258"/>
      <c r="J45" s="258"/>
      <c r="K45" s="259"/>
      <c r="L45" s="260"/>
      <c r="M45" s="260"/>
      <c r="N45" s="236"/>
      <c r="O45" s="237"/>
      <c r="P45" s="236"/>
      <c r="Q45" s="238"/>
      <c r="R45" s="236"/>
    </row>
    <row r="46" spans="2:40" ht="16.5" x14ac:dyDescent="0.35">
      <c r="B46" s="261" t="s">
        <v>113</v>
      </c>
      <c r="C46" s="250"/>
      <c r="D46" s="258"/>
      <c r="E46" s="258"/>
      <c r="F46" s="258"/>
      <c r="G46" s="258"/>
      <c r="H46" s="258"/>
      <c r="I46" s="258"/>
      <c r="J46" s="258"/>
      <c r="K46" s="259"/>
      <c r="L46" s="260"/>
      <c r="M46" s="486"/>
      <c r="N46" s="487"/>
      <c r="O46" s="488"/>
      <c r="P46" s="487"/>
      <c r="Q46" s="489"/>
      <c r="R46" s="487"/>
    </row>
    <row r="47" spans="2:40" ht="16.5" x14ac:dyDescent="0.35">
      <c r="B47" t="s">
        <v>114</v>
      </c>
      <c r="L47" s="260"/>
      <c r="M47" s="486"/>
      <c r="N47" s="487"/>
      <c r="O47" s="488"/>
      <c r="P47" s="487"/>
      <c r="Q47" s="489"/>
      <c r="R47" s="487"/>
    </row>
    <row r="48" spans="2:40" x14ac:dyDescent="0.35">
      <c r="B48" s="261" t="s">
        <v>115</v>
      </c>
      <c r="C48" s="258"/>
      <c r="D48" s="258"/>
      <c r="E48" s="258"/>
      <c r="F48" s="258"/>
      <c r="G48" s="258"/>
      <c r="H48" s="258"/>
      <c r="I48" s="258"/>
      <c r="J48" s="258"/>
      <c r="K48" s="259"/>
      <c r="L48" s="260"/>
      <c r="M48" s="252"/>
      <c r="N48" s="252"/>
      <c r="O48" s="251"/>
      <c r="P48" s="252"/>
      <c r="Q48" s="253"/>
      <c r="R48" s="252"/>
    </row>
    <row r="49" spans="2:13" x14ac:dyDescent="0.35">
      <c r="B49" s="250"/>
      <c r="C49" s="250"/>
      <c r="D49" s="250"/>
      <c r="E49" s="250"/>
      <c r="F49" s="250"/>
      <c r="G49" s="250"/>
      <c r="H49" s="250"/>
      <c r="I49" s="250"/>
      <c r="J49" s="250"/>
      <c r="K49" s="251"/>
      <c r="L49" s="252"/>
      <c r="M49" s="252"/>
    </row>
  </sheetData>
  <mergeCells count="9">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D33"/>
  <sheetViews>
    <sheetView topLeftCell="B1" zoomScale="61" zoomScaleNormal="120" zoomScaleSheetLayoutView="100" workbookViewId="0">
      <selection activeCell="K54" sqref="K54"/>
    </sheetView>
  </sheetViews>
  <sheetFormatPr defaultColWidth="9.26953125" defaultRowHeight="13" x14ac:dyDescent="0.3"/>
  <cols>
    <col min="1" max="1" width="4.26953125" style="267" customWidth="1"/>
    <col min="2" max="2" width="22.1796875" style="271" customWidth="1"/>
    <col min="3" max="3" width="48" style="271" customWidth="1"/>
    <col min="4" max="8" width="13.54296875" style="271" customWidth="1"/>
    <col min="9" max="9" width="14.54296875" style="344" customWidth="1"/>
    <col min="10" max="10" width="16.26953125" style="267" customWidth="1"/>
    <col min="11" max="11" width="24.7265625" style="345" customWidth="1"/>
    <col min="12" max="13" width="16.26953125" style="271" customWidth="1"/>
    <col min="14" max="15" width="15.7265625" style="344" customWidth="1"/>
    <col min="16" max="16" width="13.54296875" style="271" customWidth="1"/>
    <col min="17" max="19" width="9.26953125" style="271"/>
    <col min="20" max="20" width="9.26953125" style="271" customWidth="1"/>
    <col min="21" max="16384" width="9.26953125" style="271"/>
  </cols>
  <sheetData>
    <row r="1" spans="1:24" ht="14.5" x14ac:dyDescent="0.35">
      <c r="B1" s="349" t="s">
        <v>116</v>
      </c>
      <c r="C1" s="267"/>
      <c r="D1" s="267"/>
      <c r="E1" s="267"/>
      <c r="F1" s="267"/>
      <c r="G1" s="267"/>
      <c r="H1" s="267"/>
      <c r="I1" s="269"/>
      <c r="K1" s="270"/>
      <c r="N1" s="272"/>
      <c r="O1" s="272"/>
    </row>
    <row r="2" spans="1:24" ht="15" thickBot="1" x14ac:dyDescent="0.4">
      <c r="A2" s="268"/>
      <c r="B2" s="349" t="s">
        <v>40</v>
      </c>
      <c r="C2" s="268"/>
      <c r="D2" s="268"/>
      <c r="E2" s="268"/>
      <c r="F2" s="561"/>
      <c r="G2" s="561"/>
      <c r="H2" s="268"/>
      <c r="I2" s="269"/>
      <c r="K2" s="273"/>
      <c r="N2" s="272"/>
      <c r="O2" s="272"/>
    </row>
    <row r="3" spans="1:24" ht="43.15" customHeight="1" thickBot="1" x14ac:dyDescent="0.35">
      <c r="A3" s="267" t="s">
        <v>41</v>
      </c>
      <c r="B3" s="624"/>
      <c r="C3" s="274"/>
      <c r="D3" s="649" t="s">
        <v>42</v>
      </c>
      <c r="E3" s="650"/>
      <c r="F3" s="651" t="s">
        <v>117</v>
      </c>
      <c r="G3" s="652"/>
      <c r="H3" s="653" t="s">
        <v>44</v>
      </c>
      <c r="I3" s="654"/>
      <c r="K3" s="270"/>
      <c r="M3" s="275"/>
      <c r="N3" s="275"/>
      <c r="O3" s="275"/>
    </row>
    <row r="4" spans="1:24" ht="21" customHeight="1" thickBot="1" x14ac:dyDescent="0.35">
      <c r="B4" s="276"/>
      <c r="C4" s="277"/>
      <c r="D4" s="278" t="s">
        <v>45</v>
      </c>
      <c r="E4" s="279" t="s">
        <v>46</v>
      </c>
      <c r="F4" s="280" t="s">
        <v>47</v>
      </c>
      <c r="G4" s="281" t="s">
        <v>118</v>
      </c>
      <c r="H4" s="412" t="s">
        <v>49</v>
      </c>
      <c r="I4" s="283" t="s">
        <v>50</v>
      </c>
      <c r="K4" s="270"/>
      <c r="N4" s="272"/>
      <c r="O4" s="272"/>
    </row>
    <row r="5" spans="1:24" ht="52.5" customHeight="1" thickBot="1" x14ac:dyDescent="0.35">
      <c r="B5" s="284"/>
      <c r="C5" s="285"/>
      <c r="D5" s="655" t="s">
        <v>119</v>
      </c>
      <c r="E5" s="656"/>
      <c r="F5" s="657" t="s">
        <v>120</v>
      </c>
      <c r="G5" s="658"/>
      <c r="H5" s="659" t="s">
        <v>121</v>
      </c>
      <c r="I5" s="660"/>
      <c r="K5" s="270"/>
      <c r="N5" s="272"/>
      <c r="O5" s="272"/>
    </row>
    <row r="6" spans="1:24" ht="26.5" thickBot="1" x14ac:dyDescent="0.35">
      <c r="B6" s="286" t="s">
        <v>77</v>
      </c>
      <c r="C6" s="287" t="s">
        <v>7</v>
      </c>
      <c r="D6" s="418" t="s">
        <v>122</v>
      </c>
      <c r="E6" s="419" t="s">
        <v>123</v>
      </c>
      <c r="F6" s="418" t="s">
        <v>122</v>
      </c>
      <c r="G6" s="420" t="s">
        <v>123</v>
      </c>
      <c r="H6" s="421" t="s">
        <v>122</v>
      </c>
      <c r="I6" s="422" t="s">
        <v>123</v>
      </c>
      <c r="K6" s="288"/>
      <c r="L6" s="272"/>
      <c r="M6" s="272"/>
      <c r="N6" s="272"/>
      <c r="O6" s="272"/>
      <c r="P6" s="272"/>
      <c r="Q6" s="272"/>
      <c r="R6" s="272"/>
      <c r="S6" s="272"/>
    </row>
    <row r="7" spans="1:24" x14ac:dyDescent="0.3">
      <c r="B7" s="661" t="s">
        <v>31</v>
      </c>
      <c r="C7" s="289" t="s">
        <v>8</v>
      </c>
      <c r="D7" s="417">
        <v>62</v>
      </c>
      <c r="E7" s="570">
        <v>2273</v>
      </c>
      <c r="F7" s="595">
        <v>25.806570000000001</v>
      </c>
      <c r="G7" s="595">
        <v>938.57654999999977</v>
      </c>
      <c r="H7" s="356">
        <v>22.298302899999999</v>
      </c>
      <c r="I7" s="357">
        <v>947.74225600000602</v>
      </c>
      <c r="J7" s="269"/>
      <c r="K7" s="423"/>
      <c r="L7" s="424"/>
      <c r="M7" s="272"/>
      <c r="N7" s="272"/>
      <c r="O7" s="272"/>
      <c r="P7" s="272"/>
      <c r="Q7" s="272"/>
      <c r="R7" s="272"/>
      <c r="S7" s="272"/>
      <c r="T7" s="291"/>
      <c r="U7" s="272"/>
      <c r="V7" s="272"/>
      <c r="W7" s="272"/>
      <c r="X7" s="272"/>
    </row>
    <row r="8" spans="1:24" x14ac:dyDescent="0.3">
      <c r="B8" s="662"/>
      <c r="C8" s="292" t="s">
        <v>9</v>
      </c>
      <c r="D8" s="293">
        <v>152</v>
      </c>
      <c r="E8" s="571">
        <v>15792</v>
      </c>
      <c r="F8" s="596">
        <v>8.48</v>
      </c>
      <c r="G8" s="596">
        <v>544.41999999999996</v>
      </c>
      <c r="H8" s="359">
        <v>17.235822999999979</v>
      </c>
      <c r="I8" s="294">
        <v>1993.813471800021</v>
      </c>
      <c r="J8" s="269"/>
      <c r="K8" s="423"/>
      <c r="L8" s="424"/>
      <c r="M8" s="424"/>
      <c r="N8" s="272"/>
      <c r="O8" s="272"/>
      <c r="P8" s="272"/>
      <c r="Q8" s="272"/>
      <c r="R8" s="272"/>
      <c r="S8" s="272"/>
      <c r="T8" s="291"/>
      <c r="U8" s="272"/>
      <c r="V8" s="272"/>
      <c r="W8" s="272"/>
      <c r="X8" s="272"/>
    </row>
    <row r="9" spans="1:24" x14ac:dyDescent="0.3">
      <c r="B9" s="662"/>
      <c r="C9" s="295" t="s">
        <v>10</v>
      </c>
      <c r="D9" s="402">
        <v>13</v>
      </c>
      <c r="E9" s="572">
        <v>316</v>
      </c>
      <c r="F9" s="596">
        <v>0.72499999999999998</v>
      </c>
      <c r="G9" s="596">
        <v>17.8</v>
      </c>
      <c r="H9" s="573">
        <v>13.499000000000004</v>
      </c>
      <c r="I9" s="296">
        <v>347.06300000000186</v>
      </c>
      <c r="J9" s="269"/>
      <c r="K9" s="423"/>
      <c r="L9" s="424"/>
      <c r="M9" s="272"/>
      <c r="N9" s="272"/>
      <c r="O9" s="272"/>
      <c r="P9" s="272"/>
      <c r="Q9" s="272"/>
      <c r="R9" s="272"/>
      <c r="S9" s="272"/>
      <c r="T9" s="291"/>
      <c r="U9" s="272"/>
      <c r="V9" s="272"/>
      <c r="W9" s="272"/>
      <c r="X9" s="272"/>
    </row>
    <row r="10" spans="1:24" x14ac:dyDescent="0.3">
      <c r="B10" s="662"/>
      <c r="C10" s="297" t="s">
        <v>11</v>
      </c>
      <c r="D10" s="298">
        <v>0</v>
      </c>
      <c r="E10" s="571">
        <v>0</v>
      </c>
      <c r="F10" s="596" t="s">
        <v>0</v>
      </c>
      <c r="G10" s="596" t="s">
        <v>0</v>
      </c>
      <c r="H10" s="359">
        <v>0</v>
      </c>
      <c r="I10" s="294">
        <v>0</v>
      </c>
      <c r="J10" s="269"/>
      <c r="K10" s="423"/>
      <c r="L10" s="424"/>
      <c r="M10" s="272"/>
      <c r="N10" s="272"/>
      <c r="O10" s="272"/>
      <c r="P10" s="272"/>
      <c r="Q10" s="272"/>
      <c r="R10" s="272"/>
      <c r="S10" s="272"/>
      <c r="T10" s="291"/>
      <c r="U10" s="272"/>
      <c r="V10" s="272"/>
      <c r="W10" s="272"/>
      <c r="X10" s="272"/>
    </row>
    <row r="11" spans="1:24" x14ac:dyDescent="0.3">
      <c r="B11" s="662"/>
      <c r="C11" s="297" t="s">
        <v>21</v>
      </c>
      <c r="D11" s="298">
        <v>0</v>
      </c>
      <c r="E11" s="571">
        <v>15909</v>
      </c>
      <c r="F11" s="596" t="s">
        <v>0</v>
      </c>
      <c r="G11" s="596">
        <v>65.416749999999723</v>
      </c>
      <c r="H11" s="359">
        <v>0</v>
      </c>
      <c r="I11" s="294">
        <v>2446.0454068999852</v>
      </c>
      <c r="J11" s="269"/>
      <c r="K11" s="423"/>
      <c r="L11" s="424"/>
      <c r="M11" s="272"/>
      <c r="N11" s="272"/>
      <c r="O11" s="272"/>
      <c r="P11" s="272"/>
      <c r="Q11" s="272"/>
      <c r="R11" s="272"/>
      <c r="S11" s="272"/>
      <c r="T11" s="291"/>
      <c r="U11" s="272"/>
      <c r="V11" s="272"/>
      <c r="W11" s="272"/>
      <c r="X11" s="272"/>
    </row>
    <row r="12" spans="1:24" x14ac:dyDescent="0.3">
      <c r="B12" s="662"/>
      <c r="C12" s="297" t="s">
        <v>12</v>
      </c>
      <c r="D12" s="298">
        <v>290</v>
      </c>
      <c r="E12" s="571">
        <v>6634</v>
      </c>
      <c r="F12" s="596">
        <v>27.625</v>
      </c>
      <c r="G12" s="596">
        <v>638</v>
      </c>
      <c r="H12" s="359">
        <v>38.89815999999999</v>
      </c>
      <c r="I12" s="294">
        <v>891.50308000002144</v>
      </c>
      <c r="J12" s="269"/>
      <c r="K12" s="609"/>
      <c r="L12" s="609"/>
      <c r="M12" s="272"/>
      <c r="N12" s="272"/>
      <c r="O12" s="272"/>
      <c r="P12" s="272"/>
      <c r="Q12" s="272"/>
      <c r="R12" s="272"/>
      <c r="S12" s="272"/>
      <c r="T12" s="291"/>
      <c r="U12" s="272"/>
      <c r="V12" s="272"/>
      <c r="W12" s="272"/>
      <c r="X12" s="272"/>
    </row>
    <row r="13" spans="1:24" ht="13.5" thickBot="1" x14ac:dyDescent="0.35">
      <c r="B13" s="663"/>
      <c r="C13" s="299" t="s">
        <v>86</v>
      </c>
      <c r="D13" s="300">
        <v>517</v>
      </c>
      <c r="E13" s="568">
        <v>40924</v>
      </c>
      <c r="F13" s="597">
        <v>62.636569999999999</v>
      </c>
      <c r="G13" s="597">
        <v>2204.2132999999994</v>
      </c>
      <c r="H13" s="569">
        <v>91.931285899999978</v>
      </c>
      <c r="I13" s="301">
        <v>6626.1672147000354</v>
      </c>
      <c r="J13" s="269"/>
      <c r="K13" s="609"/>
      <c r="L13" s="609"/>
      <c r="M13" s="272"/>
      <c r="N13" s="272"/>
      <c r="O13" s="272"/>
      <c r="P13" s="272"/>
      <c r="Q13" s="272"/>
      <c r="R13" s="272"/>
      <c r="S13" s="272"/>
    </row>
    <row r="14" spans="1:24" ht="14.5" customHeight="1" x14ac:dyDescent="0.3">
      <c r="B14" s="664" t="s">
        <v>32</v>
      </c>
      <c r="C14" s="289" t="s">
        <v>124</v>
      </c>
      <c r="D14" s="303">
        <v>0</v>
      </c>
      <c r="E14" s="304">
        <v>87</v>
      </c>
      <c r="F14" s="380">
        <v>0</v>
      </c>
      <c r="G14" s="588">
        <v>351.3</v>
      </c>
      <c r="H14" s="574">
        <v>0</v>
      </c>
      <c r="I14" s="404">
        <v>148.01818399999982</v>
      </c>
      <c r="J14" s="269"/>
      <c r="K14" s="610"/>
      <c r="L14" s="610"/>
      <c r="M14" s="272"/>
      <c r="N14" s="272"/>
      <c r="O14" s="272"/>
      <c r="P14" s="272"/>
      <c r="Q14" s="272"/>
      <c r="R14" s="272"/>
      <c r="S14" s="272"/>
    </row>
    <row r="15" spans="1:24" ht="14.5" customHeight="1" x14ac:dyDescent="0.3">
      <c r="B15" s="665"/>
      <c r="C15" s="305" t="s">
        <v>13</v>
      </c>
      <c r="D15" s="293">
        <v>66</v>
      </c>
      <c r="E15" s="306">
        <v>587</v>
      </c>
      <c r="F15" s="589">
        <v>18.420000000000002</v>
      </c>
      <c r="G15" s="590">
        <v>171.36600000000001</v>
      </c>
      <c r="H15" s="359">
        <v>60.20612650000006</v>
      </c>
      <c r="I15" s="294">
        <v>565.65578129999972</v>
      </c>
      <c r="J15" s="269"/>
      <c r="K15" s="609"/>
      <c r="L15" s="609"/>
      <c r="M15" s="272"/>
      <c r="N15" s="272"/>
      <c r="O15" s="272"/>
      <c r="P15" s="272"/>
      <c r="Q15" s="272"/>
      <c r="R15" s="272"/>
      <c r="S15" s="272"/>
    </row>
    <row r="16" spans="1:24" ht="14.5" customHeight="1" thickBot="1" x14ac:dyDescent="0.35">
      <c r="B16" s="665"/>
      <c r="C16" s="405" t="s">
        <v>14</v>
      </c>
      <c r="D16" s="308">
        <v>153</v>
      </c>
      <c r="E16" s="309">
        <v>140</v>
      </c>
      <c r="F16" s="593">
        <v>48.628</v>
      </c>
      <c r="G16" s="594">
        <v>748.82655600000032</v>
      </c>
      <c r="H16" s="361">
        <v>54.511084799999999</v>
      </c>
      <c r="I16" s="362">
        <v>74.065685099999925</v>
      </c>
      <c r="K16" s="609"/>
      <c r="L16" s="609"/>
      <c r="M16" s="272"/>
      <c r="N16" s="272"/>
      <c r="O16" s="272"/>
      <c r="P16" s="272"/>
      <c r="Q16" s="272"/>
      <c r="R16" s="272"/>
      <c r="S16" s="272"/>
    </row>
    <row r="17" spans="2:30" ht="14.5" customHeight="1" thickBot="1" x14ac:dyDescent="0.35">
      <c r="B17" s="666" t="s">
        <v>15</v>
      </c>
      <c r="C17" s="289" t="s">
        <v>125</v>
      </c>
      <c r="D17" s="310">
        <v>30324</v>
      </c>
      <c r="E17" s="575">
        <v>126780</v>
      </c>
      <c r="F17" s="380" t="s">
        <v>0</v>
      </c>
      <c r="G17" s="380" t="s">
        <v>0</v>
      </c>
      <c r="H17" s="356">
        <v>354.96483435380003</v>
      </c>
      <c r="I17" s="357">
        <v>5890.3772646929301</v>
      </c>
      <c r="K17" s="609"/>
      <c r="L17" s="609"/>
      <c r="M17" s="272"/>
      <c r="N17" s="272"/>
      <c r="O17" s="272"/>
      <c r="P17" s="272"/>
      <c r="Q17" s="272"/>
      <c r="R17" s="272"/>
      <c r="S17" s="272"/>
    </row>
    <row r="18" spans="2:30" ht="13.5" thickBot="1" x14ac:dyDescent="0.35">
      <c r="B18" s="667"/>
      <c r="C18" s="307" t="s">
        <v>89</v>
      </c>
      <c r="D18" s="298">
        <v>145</v>
      </c>
      <c r="E18" s="571">
        <v>2712</v>
      </c>
      <c r="F18" s="380" t="s">
        <v>0</v>
      </c>
      <c r="G18" s="380" t="s">
        <v>0</v>
      </c>
      <c r="H18" s="359">
        <v>17.980000000000008</v>
      </c>
      <c r="I18" s="294">
        <v>336.28800000000842</v>
      </c>
      <c r="K18" s="311"/>
      <c r="L18" s="425"/>
      <c r="M18" s="272"/>
      <c r="N18" s="272"/>
      <c r="O18" s="272"/>
      <c r="P18" s="272"/>
      <c r="Q18" s="272"/>
      <c r="R18" s="272"/>
      <c r="S18" s="272"/>
    </row>
    <row r="19" spans="2:30" ht="13.5" thickBot="1" x14ac:dyDescent="0.35">
      <c r="B19" s="668"/>
      <c r="C19" s="410" t="s">
        <v>90</v>
      </c>
      <c r="D19" s="300">
        <v>30469</v>
      </c>
      <c r="E19" s="568">
        <v>129492</v>
      </c>
      <c r="F19" s="380">
        <v>0</v>
      </c>
      <c r="G19" s="380">
        <v>0</v>
      </c>
      <c r="H19" s="411">
        <v>372.94483435380005</v>
      </c>
      <c r="I19" s="301">
        <v>6226.6652646929388</v>
      </c>
      <c r="K19" s="288"/>
      <c r="L19" s="425"/>
      <c r="M19" s="272"/>
      <c r="N19" s="272"/>
      <c r="O19" s="272"/>
      <c r="P19" s="272"/>
      <c r="Q19" s="272"/>
      <c r="R19" s="272"/>
      <c r="S19" s="272"/>
    </row>
    <row r="20" spans="2:30" ht="15.75" customHeight="1" thickBot="1" x14ac:dyDescent="0.35">
      <c r="B20" s="365" t="s">
        <v>91</v>
      </c>
      <c r="C20" s="408"/>
      <c r="D20" s="409">
        <v>31205</v>
      </c>
      <c r="E20" s="576">
        <v>171230</v>
      </c>
      <c r="F20" s="598">
        <v>129.68457000000001</v>
      </c>
      <c r="G20" s="599">
        <v>3475.705856</v>
      </c>
      <c r="H20" s="406">
        <v>579.59333155380011</v>
      </c>
      <c r="I20" s="407">
        <v>13640.572129792974</v>
      </c>
      <c r="K20" s="335"/>
      <c r="L20" s="325"/>
      <c r="M20" s="336"/>
      <c r="N20" s="336"/>
      <c r="O20" s="326"/>
    </row>
    <row r="21" spans="2:30" ht="15" customHeight="1" x14ac:dyDescent="0.3">
      <c r="B21" s="346"/>
      <c r="C21" s="337"/>
      <c r="D21" s="314"/>
      <c r="E21" s="315"/>
      <c r="F21" s="600"/>
      <c r="G21" s="601"/>
      <c r="H21" s="413"/>
      <c r="I21" s="338"/>
      <c r="K21" s="322"/>
      <c r="L21" s="426"/>
      <c r="M21" s="323"/>
      <c r="N21" s="323"/>
      <c r="O21" s="323"/>
    </row>
    <row r="22" spans="2:30" ht="15" thickBot="1" x14ac:dyDescent="0.35">
      <c r="B22" s="316" t="s">
        <v>98</v>
      </c>
      <c r="C22" s="317" t="s">
        <v>126</v>
      </c>
      <c r="D22" s="318"/>
      <c r="E22" s="319"/>
      <c r="F22" s="602"/>
      <c r="G22" s="603"/>
      <c r="H22" s="414"/>
      <c r="I22" s="320"/>
      <c r="K22" s="288"/>
      <c r="L22" s="425"/>
      <c r="M22" s="272"/>
      <c r="N22" s="272"/>
      <c r="O22" s="272"/>
      <c r="P22" s="272"/>
      <c r="Q22" s="272"/>
      <c r="R22" s="272"/>
      <c r="S22" s="272"/>
    </row>
    <row r="23" spans="2:30" x14ac:dyDescent="0.3">
      <c r="B23" s="671" t="s">
        <v>127</v>
      </c>
      <c r="C23" s="321" t="s">
        <v>128</v>
      </c>
      <c r="D23" s="303">
        <v>0</v>
      </c>
      <c r="E23" s="304">
        <v>0</v>
      </c>
      <c r="F23" s="587">
        <v>0</v>
      </c>
      <c r="G23" s="588">
        <v>0</v>
      </c>
      <c r="H23" s="415">
        <v>0</v>
      </c>
      <c r="I23" s="290">
        <v>0</v>
      </c>
      <c r="K23" s="288"/>
      <c r="L23" s="425"/>
      <c r="M23" s="272"/>
      <c r="N23" s="272"/>
      <c r="O23" s="272"/>
      <c r="P23" s="272"/>
      <c r="Q23" s="272"/>
      <c r="R23" s="272"/>
      <c r="S23" s="272"/>
    </row>
    <row r="24" spans="2:30" ht="15" customHeight="1" x14ac:dyDescent="0.3">
      <c r="B24" s="672"/>
      <c r="C24" s="305" t="s">
        <v>129</v>
      </c>
      <c r="D24" s="293">
        <v>62</v>
      </c>
      <c r="E24" s="306">
        <v>815</v>
      </c>
      <c r="F24" s="589">
        <v>11.414</v>
      </c>
      <c r="G24" s="590">
        <v>167.36799999999999</v>
      </c>
      <c r="H24" s="359">
        <v>25.045689299999992</v>
      </c>
      <c r="I24" s="294">
        <v>391.10430269999767</v>
      </c>
      <c r="K24" s="322"/>
      <c r="L24" s="426"/>
      <c r="M24" s="323"/>
      <c r="N24" s="323"/>
      <c r="O24" s="323"/>
    </row>
    <row r="25" spans="2:30" ht="14.5" customHeight="1" thickBot="1" x14ac:dyDescent="0.35">
      <c r="B25" s="672"/>
      <c r="C25" s="405" t="s">
        <v>19</v>
      </c>
      <c r="D25" s="308">
        <v>0</v>
      </c>
      <c r="E25" s="309">
        <v>19</v>
      </c>
      <c r="F25" s="593">
        <v>0</v>
      </c>
      <c r="G25" s="594">
        <v>126.2</v>
      </c>
      <c r="H25" s="361">
        <v>0</v>
      </c>
      <c r="I25" s="362">
        <v>107.94831829800022</v>
      </c>
      <c r="K25" s="322"/>
      <c r="L25" s="426"/>
      <c r="M25" s="323"/>
      <c r="N25" s="323"/>
      <c r="O25" s="323"/>
    </row>
    <row r="26" spans="2:30" x14ac:dyDescent="0.3">
      <c r="B26" s="316" t="s">
        <v>104</v>
      </c>
      <c r="C26" s="317"/>
      <c r="D26" s="318"/>
      <c r="E26" s="319"/>
      <c r="F26" s="514"/>
      <c r="G26" s="515"/>
      <c r="H26" s="414"/>
      <c r="I26" s="320"/>
      <c r="K26" s="324"/>
      <c r="L26" s="325"/>
      <c r="M26" s="326"/>
      <c r="N26" s="326"/>
      <c r="O26" s="326"/>
    </row>
    <row r="27" spans="2:30" x14ac:dyDescent="0.3">
      <c r="B27" s="327" t="s">
        <v>20</v>
      </c>
      <c r="C27" s="328"/>
      <c r="D27" s="329">
        <v>319.5</v>
      </c>
      <c r="E27" s="577">
        <v>11320.5</v>
      </c>
      <c r="F27" s="596">
        <v>32.741658937326093</v>
      </c>
      <c r="G27" s="596">
        <v>1160.0672583410626</v>
      </c>
      <c r="H27" s="611">
        <v>0.7759950973896913</v>
      </c>
      <c r="I27" s="330">
        <v>26.719004902610308</v>
      </c>
      <c r="K27" s="331"/>
      <c r="L27" s="348"/>
      <c r="M27" s="332"/>
      <c r="N27" s="332"/>
      <c r="O27" s="272"/>
    </row>
    <row r="28" spans="2:30" ht="13.5" thickBot="1" x14ac:dyDescent="0.35">
      <c r="B28" s="333" t="s">
        <v>106</v>
      </c>
      <c r="C28" s="334"/>
      <c r="D28" s="300">
        <v>319.5</v>
      </c>
      <c r="E28" s="568">
        <v>11320.5</v>
      </c>
      <c r="F28" s="604">
        <v>32.741658937326093</v>
      </c>
      <c r="G28" s="604">
        <v>1160.0672583410626</v>
      </c>
      <c r="H28" s="612">
        <v>0.7759950973896913</v>
      </c>
      <c r="I28" s="302">
        <v>26.719004902610308</v>
      </c>
      <c r="K28" s="335"/>
      <c r="L28" s="325"/>
      <c r="M28" s="336"/>
      <c r="N28" s="336"/>
      <c r="O28" s="326"/>
    </row>
    <row r="29" spans="2:30" ht="13.5" thickBot="1" x14ac:dyDescent="0.35">
      <c r="B29" s="314"/>
      <c r="C29" s="337"/>
      <c r="D29" s="314"/>
      <c r="E29" s="315"/>
      <c r="F29" s="605"/>
      <c r="G29" s="606"/>
      <c r="H29" s="413"/>
      <c r="I29" s="338"/>
      <c r="J29" s="322"/>
      <c r="K29" s="323"/>
      <c r="L29" s="323"/>
      <c r="M29" s="323"/>
      <c r="N29" s="323"/>
      <c r="O29" s="323"/>
    </row>
    <row r="30" spans="2:30" ht="13.5" thickBot="1" x14ac:dyDescent="0.35">
      <c r="B30" s="333" t="s">
        <v>108</v>
      </c>
      <c r="C30" s="334"/>
      <c r="D30" s="312">
        <v>31586.5</v>
      </c>
      <c r="E30" s="578">
        <v>183384.5</v>
      </c>
      <c r="F30" s="607">
        <v>173.84022893732609</v>
      </c>
      <c r="G30" s="608">
        <v>4929.3411143410631</v>
      </c>
      <c r="H30" s="416">
        <v>605.41501595118984</v>
      </c>
      <c r="I30" s="313">
        <v>14166.343755693582</v>
      </c>
      <c r="J30" s="324"/>
      <c r="K30" s="325"/>
      <c r="L30" s="326"/>
      <c r="M30" s="326"/>
      <c r="N30" s="326"/>
      <c r="O30" s="326"/>
    </row>
    <row r="31" spans="2:30" ht="14.5" x14ac:dyDescent="0.3">
      <c r="B31" s="669" t="s">
        <v>130</v>
      </c>
      <c r="C31" s="669"/>
      <c r="D31" s="669"/>
      <c r="E31" s="669"/>
      <c r="F31" s="670"/>
      <c r="G31" s="670"/>
      <c r="H31" s="669"/>
      <c r="I31" s="669"/>
      <c r="J31" s="339"/>
      <c r="K31" s="340"/>
      <c r="L31" s="341"/>
      <c r="M31" s="341"/>
      <c r="N31" s="342"/>
      <c r="O31" s="342"/>
      <c r="P31" s="341"/>
      <c r="Q31" s="341"/>
      <c r="R31" s="341"/>
      <c r="S31" s="341"/>
      <c r="T31" s="341"/>
      <c r="U31" s="341"/>
      <c r="V31" s="341"/>
      <c r="W31" s="341"/>
      <c r="X31" s="341"/>
      <c r="Y31" s="341"/>
      <c r="Z31" s="341"/>
      <c r="AA31" s="341"/>
      <c r="AB31" s="341"/>
      <c r="AC31" s="341"/>
      <c r="AD31" s="341"/>
    </row>
    <row r="32" spans="2:30" s="267" customFormat="1" ht="14.5" x14ac:dyDescent="0.3">
      <c r="B32" s="267" t="s">
        <v>131</v>
      </c>
      <c r="I32" s="269"/>
      <c r="K32" s="343"/>
      <c r="N32" s="269"/>
      <c r="O32" s="269"/>
    </row>
    <row r="33" spans="2:2" x14ac:dyDescent="0.3">
      <c r="B33" s="271" t="s">
        <v>132</v>
      </c>
    </row>
  </sheetData>
  <mergeCells count="11">
    <mergeCell ref="B7:B13"/>
    <mergeCell ref="B14:B16"/>
    <mergeCell ref="B17:B19"/>
    <mergeCell ref="B31:I31"/>
    <mergeCell ref="B23:B25"/>
    <mergeCell ref="D3:E3"/>
    <mergeCell ref="F3:G3"/>
    <mergeCell ref="H3:I3"/>
    <mergeCell ref="D5:E5"/>
    <mergeCell ref="F5:G5"/>
    <mergeCell ref="H5:I5"/>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E28"/>
  <sheetViews>
    <sheetView zoomScale="107" zoomScaleNormal="100" zoomScaleSheetLayoutView="100" workbookViewId="0">
      <selection activeCell="G35" sqref="G35"/>
    </sheetView>
  </sheetViews>
  <sheetFormatPr defaultColWidth="9.26953125" defaultRowHeight="13" x14ac:dyDescent="0.3"/>
  <cols>
    <col min="1" max="2" width="4.26953125" style="267" customWidth="1"/>
    <col min="3" max="3" width="22.1796875" style="271" customWidth="1"/>
    <col min="4" max="4" width="35" style="271" customWidth="1"/>
    <col min="5" max="6" width="13.54296875" style="271" customWidth="1"/>
    <col min="7" max="8" width="15.7265625" style="271" customWidth="1"/>
    <col min="9" max="9" width="13.54296875" style="271" customWidth="1"/>
    <col min="10" max="10" width="14.54296875" style="271" customWidth="1"/>
    <col min="11" max="11" width="16.26953125" style="267" customWidth="1"/>
    <col min="12" max="12" width="16.26953125" style="345" hidden="1" customWidth="1"/>
    <col min="13" max="14" width="16.26953125" style="271" customWidth="1"/>
    <col min="15" max="16" width="15.7265625" style="344" customWidth="1"/>
    <col min="17" max="17" width="13.54296875" style="271" customWidth="1"/>
    <col min="18" max="20" width="9.26953125" style="271"/>
    <col min="21" max="21" width="9.26953125" style="271" customWidth="1"/>
    <col min="22" max="16384" width="9.26953125" style="271"/>
  </cols>
  <sheetData>
    <row r="1" spans="1:31" ht="14.5" x14ac:dyDescent="0.35">
      <c r="C1" s="349" t="s">
        <v>133</v>
      </c>
      <c r="D1" s="267"/>
      <c r="E1" s="267"/>
      <c r="F1" s="267"/>
      <c r="G1" s="267"/>
      <c r="H1" s="267"/>
      <c r="I1" s="267"/>
      <c r="J1" s="267"/>
      <c r="L1" s="270"/>
      <c r="O1" s="272"/>
      <c r="P1" s="272"/>
    </row>
    <row r="2" spans="1:31" ht="15" thickBot="1" x14ac:dyDescent="0.4">
      <c r="A2" s="268"/>
      <c r="B2" s="268"/>
      <c r="C2" s="349" t="s">
        <v>40</v>
      </c>
      <c r="D2" s="268"/>
      <c r="E2" s="268"/>
      <c r="F2" s="268"/>
      <c r="G2" s="561"/>
      <c r="H2" s="561"/>
      <c r="I2" s="268"/>
      <c r="J2" s="267"/>
      <c r="L2" s="273"/>
      <c r="O2" s="272"/>
      <c r="P2" s="272"/>
    </row>
    <row r="3" spans="1:31" ht="43.15" customHeight="1" thickBot="1" x14ac:dyDescent="0.35">
      <c r="B3" s="267" t="s">
        <v>41</v>
      </c>
      <c r="C3" s="624"/>
      <c r="D3" s="274"/>
      <c r="E3" s="649" t="s">
        <v>42</v>
      </c>
      <c r="F3" s="650"/>
      <c r="G3" s="651" t="s">
        <v>117</v>
      </c>
      <c r="H3" s="652"/>
      <c r="I3" s="678" t="s">
        <v>44</v>
      </c>
      <c r="J3" s="654"/>
      <c r="L3" s="270"/>
      <c r="N3" s="275" t="s">
        <v>42</v>
      </c>
      <c r="O3" s="275"/>
      <c r="P3" s="275"/>
    </row>
    <row r="4" spans="1:31" ht="21" customHeight="1" thickBot="1" x14ac:dyDescent="0.35">
      <c r="C4" s="276"/>
      <c r="D4" s="277"/>
      <c r="E4" s="278" t="s">
        <v>45</v>
      </c>
      <c r="F4" s="279" t="s">
        <v>46</v>
      </c>
      <c r="G4" s="280" t="s">
        <v>47</v>
      </c>
      <c r="H4" s="281" t="s">
        <v>118</v>
      </c>
      <c r="I4" s="282" t="s">
        <v>49</v>
      </c>
      <c r="J4" s="279" t="s">
        <v>50</v>
      </c>
      <c r="L4" s="270"/>
      <c r="O4" s="272"/>
      <c r="P4" s="272"/>
    </row>
    <row r="5" spans="1:31" ht="52.5" customHeight="1" thickBot="1" x14ac:dyDescent="0.35">
      <c r="C5" s="284"/>
      <c r="D5" s="285"/>
      <c r="E5" s="655" t="s">
        <v>119</v>
      </c>
      <c r="F5" s="656"/>
      <c r="G5" s="651" t="s">
        <v>134</v>
      </c>
      <c r="H5" s="652"/>
      <c r="I5" s="679" t="s">
        <v>121</v>
      </c>
      <c r="J5" s="660"/>
      <c r="L5" s="270"/>
      <c r="O5" s="272"/>
      <c r="P5" s="272"/>
    </row>
    <row r="6" spans="1:31" ht="26.5" thickBot="1" x14ac:dyDescent="0.35">
      <c r="C6" s="350" t="s">
        <v>92</v>
      </c>
      <c r="D6" s="286" t="s">
        <v>7</v>
      </c>
      <c r="E6" s="351" t="s">
        <v>135</v>
      </c>
      <c r="F6" s="352" t="s">
        <v>136</v>
      </c>
      <c r="G6" s="351" t="s">
        <v>135</v>
      </c>
      <c r="H6" s="352" t="s">
        <v>136</v>
      </c>
      <c r="I6" s="351" t="s">
        <v>135</v>
      </c>
      <c r="J6" s="352" t="s">
        <v>136</v>
      </c>
      <c r="K6" s="324"/>
      <c r="L6" s="325"/>
      <c r="M6" s="326"/>
      <c r="N6" s="326"/>
      <c r="O6" s="326"/>
      <c r="P6" s="326"/>
    </row>
    <row r="7" spans="1:31" ht="13.5" thickBot="1" x14ac:dyDescent="0.35">
      <c r="C7" s="353" t="s">
        <v>16</v>
      </c>
      <c r="D7" s="353" t="s">
        <v>17</v>
      </c>
      <c r="E7" s="354">
        <v>327</v>
      </c>
      <c r="F7" s="579" t="s">
        <v>0</v>
      </c>
      <c r="G7" s="393">
        <v>6869.7844439999944</v>
      </c>
      <c r="H7" s="394">
        <v>0</v>
      </c>
      <c r="I7" s="580">
        <v>7256.3440987200047</v>
      </c>
      <c r="J7" s="355" t="s">
        <v>0</v>
      </c>
      <c r="K7" s="331"/>
      <c r="L7" s="270" t="s">
        <v>137</v>
      </c>
      <c r="M7" s="332"/>
      <c r="N7" s="332"/>
      <c r="O7" s="272"/>
      <c r="P7" s="272"/>
    </row>
    <row r="8" spans="1:31" ht="12.75" customHeight="1" x14ac:dyDescent="0.3">
      <c r="C8" s="673" t="s">
        <v>18</v>
      </c>
      <c r="D8" s="289" t="s">
        <v>19</v>
      </c>
      <c r="E8" s="356">
        <v>505</v>
      </c>
      <c r="F8" s="581">
        <v>103</v>
      </c>
      <c r="G8" s="613">
        <v>5621.4241700000002</v>
      </c>
      <c r="H8" s="613">
        <v>1565.10148</v>
      </c>
      <c r="I8" s="356">
        <v>25438.214220000013</v>
      </c>
      <c r="J8" s="358">
        <v>5114.6381099999999</v>
      </c>
      <c r="K8" s="347"/>
      <c r="L8" s="272" t="e">
        <f>(I14+#REF!)*#REF!</f>
        <v>#REF!</v>
      </c>
      <c r="M8" s="348"/>
      <c r="N8" s="332"/>
      <c r="O8" s="272"/>
      <c r="P8" s="272"/>
    </row>
    <row r="9" spans="1:31" x14ac:dyDescent="0.3">
      <c r="C9" s="674"/>
      <c r="D9" s="307" t="s">
        <v>138</v>
      </c>
      <c r="E9" s="359">
        <v>5</v>
      </c>
      <c r="F9" s="571">
        <v>20</v>
      </c>
      <c r="G9" s="614">
        <v>54.608517600000006</v>
      </c>
      <c r="H9" s="614">
        <v>213.46345599999992</v>
      </c>
      <c r="I9" s="359">
        <v>277.47593000000001</v>
      </c>
      <c r="J9" s="330">
        <v>1811.1953400000004</v>
      </c>
      <c r="K9" s="347"/>
      <c r="L9" s="348"/>
      <c r="M9" s="348"/>
      <c r="N9" s="332"/>
      <c r="O9" s="272"/>
      <c r="P9" s="272"/>
    </row>
    <row r="10" spans="1:31" ht="13.5" thickBot="1" x14ac:dyDescent="0.35">
      <c r="C10" s="675"/>
      <c r="D10" s="360" t="s">
        <v>139</v>
      </c>
      <c r="E10" s="361">
        <v>0</v>
      </c>
      <c r="F10" s="582">
        <v>0</v>
      </c>
      <c r="G10" s="615">
        <v>0</v>
      </c>
      <c r="H10" s="615">
        <v>0</v>
      </c>
      <c r="I10" s="361">
        <v>0</v>
      </c>
      <c r="J10" s="364">
        <v>0</v>
      </c>
      <c r="K10" s="347"/>
      <c r="L10" s="348"/>
      <c r="M10" s="348"/>
      <c r="N10" s="272"/>
      <c r="O10" s="272"/>
      <c r="P10" s="272"/>
    </row>
    <row r="11" spans="1:31" s="341" customFormat="1" ht="13.5" thickBot="1" x14ac:dyDescent="0.35">
      <c r="A11" s="339"/>
      <c r="B11" s="339"/>
      <c r="C11" s="365" t="s">
        <v>97</v>
      </c>
      <c r="D11" s="366"/>
      <c r="E11" s="367">
        <v>837</v>
      </c>
      <c r="F11" s="583">
        <v>123</v>
      </c>
      <c r="G11" s="616">
        <v>12545.817131599995</v>
      </c>
      <c r="H11" s="617">
        <v>1778.564936</v>
      </c>
      <c r="I11" s="584">
        <v>32972.034248720018</v>
      </c>
      <c r="J11" s="371">
        <v>6925.8334500000001</v>
      </c>
      <c r="K11" s="324"/>
      <c r="L11" s="325"/>
      <c r="M11" s="326"/>
      <c r="N11" s="326"/>
      <c r="O11" s="326"/>
      <c r="P11" s="326"/>
      <c r="Q11" s="271"/>
      <c r="R11" s="271"/>
      <c r="S11" s="271"/>
      <c r="T11" s="271"/>
      <c r="U11" s="271"/>
      <c r="V11" s="271"/>
      <c r="W11" s="271"/>
      <c r="X11" s="271"/>
      <c r="Y11" s="271"/>
      <c r="Z11" s="271"/>
      <c r="AA11" s="271"/>
      <c r="AB11" s="271"/>
      <c r="AC11" s="271"/>
      <c r="AD11" s="271"/>
      <c r="AE11" s="271"/>
    </row>
    <row r="12" spans="1:31" ht="13.5" thickBot="1" x14ac:dyDescent="0.35">
      <c r="C12" s="372"/>
      <c r="D12" s="373"/>
      <c r="E12" s="374"/>
      <c r="F12" s="375"/>
      <c r="G12" s="591"/>
      <c r="H12" s="592"/>
      <c r="I12" s="374"/>
      <c r="J12" s="375"/>
      <c r="K12" s="322"/>
      <c r="L12" s="323"/>
      <c r="M12" s="323"/>
      <c r="N12" s="323"/>
      <c r="O12" s="323"/>
      <c r="P12" s="323"/>
    </row>
    <row r="13" spans="1:31" ht="13.5" thickBot="1" x14ac:dyDescent="0.35">
      <c r="C13" s="350" t="s">
        <v>4</v>
      </c>
      <c r="D13" s="286" t="s">
        <v>7</v>
      </c>
      <c r="E13" s="351"/>
      <c r="F13" s="352"/>
      <c r="G13" s="559"/>
      <c r="H13" s="560"/>
      <c r="I13" s="351"/>
      <c r="J13" s="352"/>
      <c r="K13" s="324"/>
      <c r="L13" s="325"/>
      <c r="M13" s="326"/>
      <c r="N13" s="326"/>
      <c r="O13" s="326"/>
      <c r="P13" s="326"/>
    </row>
    <row r="14" spans="1:31" x14ac:dyDescent="0.3">
      <c r="C14" s="676" t="s">
        <v>4</v>
      </c>
      <c r="D14" s="378" t="s">
        <v>19</v>
      </c>
      <c r="E14" s="379">
        <v>0</v>
      </c>
      <c r="F14" s="585">
        <v>0</v>
      </c>
      <c r="G14" s="587">
        <v>0</v>
      </c>
      <c r="H14" s="588">
        <v>0</v>
      </c>
      <c r="I14" s="586">
        <v>0</v>
      </c>
      <c r="J14" s="357">
        <v>0</v>
      </c>
      <c r="K14" s="322"/>
      <c r="L14" s="323"/>
      <c r="M14" s="323"/>
      <c r="N14" s="323"/>
      <c r="O14" s="323"/>
      <c r="P14" s="323"/>
    </row>
    <row r="15" spans="1:31" ht="15.75" customHeight="1" thickBot="1" x14ac:dyDescent="0.35">
      <c r="C15" s="677"/>
      <c r="D15" s="381" t="s">
        <v>139</v>
      </c>
      <c r="E15" s="363">
        <v>0</v>
      </c>
      <c r="F15" s="582">
        <v>0</v>
      </c>
      <c r="G15" s="593">
        <v>0</v>
      </c>
      <c r="H15" s="594">
        <v>0</v>
      </c>
      <c r="I15" s="361">
        <v>0</v>
      </c>
      <c r="J15" s="362">
        <v>0</v>
      </c>
      <c r="K15" s="322"/>
      <c r="L15" s="323"/>
      <c r="M15" s="323"/>
      <c r="N15" s="323"/>
      <c r="O15" s="323"/>
      <c r="P15" s="323"/>
    </row>
    <row r="16" spans="1:31" hidden="1" x14ac:dyDescent="0.3">
      <c r="C16" s="382" t="s">
        <v>104</v>
      </c>
      <c r="D16" s="383"/>
      <c r="E16" s="384"/>
      <c r="F16" s="385"/>
      <c r="G16" s="386"/>
      <c r="H16" s="387"/>
      <c r="I16" s="384"/>
      <c r="J16" s="388"/>
      <c r="K16" s="324"/>
      <c r="L16" s="325"/>
      <c r="M16" s="326"/>
      <c r="N16" s="326"/>
      <c r="O16" s="326"/>
      <c r="P16" s="326"/>
    </row>
    <row r="17" spans="3:16" ht="13.5" hidden="1" thickBot="1" x14ac:dyDescent="0.35">
      <c r="C17" s="389" t="s">
        <v>20</v>
      </c>
      <c r="D17" s="390"/>
      <c r="E17" s="391">
        <v>0</v>
      </c>
      <c r="F17" s="392">
        <v>0</v>
      </c>
      <c r="G17" s="393">
        <v>0</v>
      </c>
      <c r="H17" s="394">
        <v>0</v>
      </c>
      <c r="I17" s="391">
        <v>0</v>
      </c>
      <c r="J17" s="395">
        <v>0</v>
      </c>
      <c r="K17" s="331"/>
      <c r="L17" s="270"/>
      <c r="M17" s="332"/>
      <c r="N17" s="332"/>
      <c r="O17" s="272"/>
      <c r="P17" s="272"/>
    </row>
    <row r="18" spans="3:16" ht="13.5" hidden="1" thickBot="1" x14ac:dyDescent="0.35">
      <c r="C18" s="365" t="s">
        <v>106</v>
      </c>
      <c r="D18" s="366"/>
      <c r="E18" s="367"/>
      <c r="F18" s="368"/>
      <c r="G18" s="369"/>
      <c r="H18" s="370"/>
      <c r="I18" s="367"/>
      <c r="J18" s="396"/>
      <c r="K18" s="335"/>
      <c r="L18" s="325"/>
      <c r="M18" s="336"/>
      <c r="N18" s="336"/>
      <c r="O18" s="326"/>
      <c r="P18" s="326"/>
    </row>
    <row r="19" spans="3:16" ht="13.5" thickBot="1" x14ac:dyDescent="0.35">
      <c r="C19" s="314"/>
      <c r="D19" s="315"/>
      <c r="E19" s="397"/>
      <c r="F19" s="338"/>
      <c r="G19" s="376"/>
      <c r="H19" s="377"/>
      <c r="I19" s="397"/>
      <c r="J19" s="338"/>
      <c r="K19" s="322"/>
      <c r="L19" s="323"/>
      <c r="M19" s="323"/>
      <c r="N19" s="323"/>
      <c r="O19" s="323"/>
      <c r="P19" s="323"/>
    </row>
    <row r="20" spans="3:16" ht="13.5" thickBot="1" x14ac:dyDescent="0.35">
      <c r="C20" s="333" t="s">
        <v>108</v>
      </c>
      <c r="D20" s="398"/>
      <c r="E20" s="312">
        <v>837</v>
      </c>
      <c r="F20" s="578">
        <v>123</v>
      </c>
      <c r="G20" s="616">
        <v>12545.817131599995</v>
      </c>
      <c r="H20" s="617">
        <v>1778.564936</v>
      </c>
      <c r="I20" s="416">
        <v>32972.034248720018</v>
      </c>
      <c r="J20" s="313">
        <v>6925.8334500000001</v>
      </c>
      <c r="K20" s="324"/>
      <c r="L20" s="325"/>
      <c r="M20" s="326"/>
      <c r="N20" s="326"/>
      <c r="O20" s="326"/>
      <c r="P20" s="326"/>
    </row>
    <row r="21" spans="3:16" s="267" customFormat="1" ht="14.5" x14ac:dyDescent="0.3">
      <c r="C21" s="267" t="s">
        <v>140</v>
      </c>
      <c r="L21" s="343"/>
      <c r="O21" s="269"/>
      <c r="P21" s="269"/>
    </row>
    <row r="22" spans="3:16" s="267" customFormat="1" ht="15" x14ac:dyDescent="0.35">
      <c r="C22" s="271" t="s">
        <v>141</v>
      </c>
      <c r="L22" s="343"/>
      <c r="N22"/>
      <c r="O22" s="269"/>
      <c r="P22" s="269"/>
    </row>
    <row r="28" spans="3:16" x14ac:dyDescent="0.3">
      <c r="H28" s="401"/>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zoomScale="45" zoomScaleNormal="70" workbookViewId="0">
      <selection activeCell="R27" sqref="R27"/>
    </sheetView>
  </sheetViews>
  <sheetFormatPr defaultColWidth="9.1796875" defaultRowHeight="14" x14ac:dyDescent="0.3"/>
  <cols>
    <col min="1" max="1" width="4.81640625" style="459" customWidth="1"/>
    <col min="2" max="2" width="35" style="459" customWidth="1"/>
    <col min="3" max="3" width="28.1796875" style="459" customWidth="1"/>
    <col min="4" max="4" width="21.26953125" style="459" customWidth="1"/>
    <col min="5" max="5" width="28.81640625" style="459" customWidth="1"/>
    <col min="6" max="6" width="9.1796875" style="459"/>
    <col min="7" max="7" width="16.81640625" style="459" customWidth="1"/>
    <col min="8" max="8" width="11.7265625" style="459" bestFit="1" customWidth="1"/>
    <col min="9" max="9" width="15.453125" style="459" bestFit="1" customWidth="1"/>
    <col min="10" max="16384" width="9.1796875" style="459"/>
  </cols>
  <sheetData>
    <row r="1" spans="2:19" ht="18" x14ac:dyDescent="0.4">
      <c r="B1" s="458" t="s">
        <v>142</v>
      </c>
    </row>
    <row r="2" spans="2:19" ht="18" x14ac:dyDescent="0.4">
      <c r="B2" s="458"/>
    </row>
    <row r="3" spans="2:19" ht="119.5" customHeight="1" x14ac:dyDescent="0.3">
      <c r="B3" s="681" t="s">
        <v>143</v>
      </c>
      <c r="C3" s="681"/>
      <c r="D3" s="681"/>
      <c r="E3" s="681"/>
      <c r="G3" s="478"/>
      <c r="H3" s="478"/>
      <c r="I3" s="478"/>
      <c r="J3" s="478"/>
      <c r="K3" s="478"/>
      <c r="L3" s="478"/>
      <c r="M3" s="478"/>
      <c r="N3" s="478"/>
      <c r="O3" s="478"/>
      <c r="P3" s="478"/>
      <c r="Q3" s="478"/>
      <c r="R3" s="478"/>
      <c r="S3" s="478"/>
    </row>
    <row r="4" spans="2:19" ht="15.5" x14ac:dyDescent="0.35">
      <c r="B4" s="462"/>
    </row>
    <row r="5" spans="2:19" customFormat="1" ht="14.5" x14ac:dyDescent="0.35">
      <c r="B5" t="s">
        <v>144</v>
      </c>
    </row>
    <row r="6" spans="2:19" customFormat="1" ht="24" x14ac:dyDescent="0.35">
      <c r="B6" s="432" t="s">
        <v>145</v>
      </c>
      <c r="C6" s="433" t="s">
        <v>146</v>
      </c>
      <c r="D6" s="433" t="s">
        <v>147</v>
      </c>
      <c r="E6" s="434" t="s">
        <v>5</v>
      </c>
      <c r="H6" s="431" t="s">
        <v>148</v>
      </c>
      <c r="I6" s="431" t="s">
        <v>149</v>
      </c>
    </row>
    <row r="7" spans="2:19" customFormat="1" ht="14.5" x14ac:dyDescent="0.35">
      <c r="B7" s="435" t="s">
        <v>1</v>
      </c>
      <c r="C7" s="102" t="e">
        <f>#REF!</f>
        <v>#REF!</v>
      </c>
      <c r="D7" s="102" t="e">
        <f>#REF!</f>
        <v>#REF!</v>
      </c>
      <c r="E7" s="438" t="e">
        <f>#REF!</f>
        <v>#REF!</v>
      </c>
      <c r="G7" s="23" t="s">
        <v>150</v>
      </c>
      <c r="H7" s="457">
        <f>$C$10</f>
        <v>261276.62577840337</v>
      </c>
      <c r="I7" s="457">
        <f>$C$17</f>
        <v>260952.67700159538</v>
      </c>
    </row>
    <row r="8" spans="2:19" customFormat="1" ht="14.5" x14ac:dyDescent="0.35">
      <c r="B8" s="435" t="s">
        <v>4</v>
      </c>
      <c r="C8" s="102" t="e">
        <f>#REF!</f>
        <v>#REF!</v>
      </c>
      <c r="D8" s="102" t="e">
        <f>#REF!</f>
        <v>#REF!</v>
      </c>
      <c r="E8" s="438" t="e">
        <f>#REF!</f>
        <v>#REF!</v>
      </c>
      <c r="G8" s="23" t="s">
        <v>151</v>
      </c>
      <c r="H8" s="102" t="e">
        <f>#REF!</f>
        <v>#REF!</v>
      </c>
      <c r="I8" s="491">
        <v>1461054.4155486</v>
      </c>
    </row>
    <row r="9" spans="2:19" customFormat="1" ht="14.5" x14ac:dyDescent="0.35">
      <c r="B9" s="435" t="s">
        <v>6</v>
      </c>
      <c r="C9" s="102" t="e">
        <f>#REF!</f>
        <v>#REF!</v>
      </c>
      <c r="D9" s="102" t="e">
        <f>#REF!</f>
        <v>#REF!</v>
      </c>
      <c r="E9" s="438" t="e">
        <f>#REF!</f>
        <v>#REF!</v>
      </c>
      <c r="G9" t="s">
        <v>152</v>
      </c>
    </row>
    <row r="10" spans="2:19" customFormat="1" ht="29" x14ac:dyDescent="0.35">
      <c r="B10" s="437" t="s">
        <v>153</v>
      </c>
      <c r="C10" s="440">
        <v>261276.62577840337</v>
      </c>
      <c r="D10" s="440" t="e">
        <f>SUM(D7:D9)</f>
        <v>#REF!</v>
      </c>
      <c r="E10" s="439" t="e">
        <f>C10/D10</f>
        <v>#REF!</v>
      </c>
    </row>
    <row r="11" spans="2:19" customFormat="1" ht="14.5" x14ac:dyDescent="0.35"/>
    <row r="12" spans="2:19" customFormat="1" ht="14.5" x14ac:dyDescent="0.35">
      <c r="B12" t="s">
        <v>154</v>
      </c>
    </row>
    <row r="13" spans="2:19" customFormat="1" ht="24" x14ac:dyDescent="0.35">
      <c r="B13" s="432" t="s">
        <v>145</v>
      </c>
      <c r="C13" s="433" t="s">
        <v>146</v>
      </c>
      <c r="D13" s="433" t="s">
        <v>147</v>
      </c>
      <c r="E13" s="434" t="s">
        <v>5</v>
      </c>
    </row>
    <row r="14" spans="2:19" customFormat="1" ht="14.5" x14ac:dyDescent="0.35">
      <c r="B14" s="435" t="s">
        <v>1</v>
      </c>
      <c r="C14" s="102">
        <v>191461.3567292454</v>
      </c>
      <c r="D14" s="102">
        <v>84756.312103018805</v>
      </c>
      <c r="E14" s="438">
        <v>2.2589628073544512</v>
      </c>
    </row>
    <row r="15" spans="2:19" customFormat="1" ht="14.5" x14ac:dyDescent="0.35">
      <c r="B15" s="435" t="s">
        <v>4</v>
      </c>
      <c r="C15" s="102">
        <v>393.45864309999996</v>
      </c>
      <c r="D15" s="102">
        <v>1390.7888183614245</v>
      </c>
      <c r="E15" s="438">
        <v>0.28290322578488819</v>
      </c>
    </row>
    <row r="16" spans="2:19" customFormat="1" ht="14.5" x14ac:dyDescent="0.35">
      <c r="B16" s="435" t="s">
        <v>6</v>
      </c>
      <c r="C16" s="102">
        <v>69097.861629249994</v>
      </c>
      <c r="D16" s="102">
        <v>78574.702073753433</v>
      </c>
      <c r="E16" s="438">
        <v>0.87939069198623132</v>
      </c>
    </row>
    <row r="17" spans="2:7" customFormat="1" ht="29" x14ac:dyDescent="0.35">
      <c r="B17" s="437" t="s">
        <v>153</v>
      </c>
      <c r="C17" s="440">
        <v>260952.67700159538</v>
      </c>
      <c r="D17" s="440">
        <v>164721.80299513368</v>
      </c>
      <c r="E17" s="439">
        <v>1.5842024082829194</v>
      </c>
    </row>
    <row r="18" spans="2:7" customFormat="1" ht="14.5" x14ac:dyDescent="0.35">
      <c r="B18" s="680" t="s">
        <v>155</v>
      </c>
      <c r="C18" s="680"/>
      <c r="D18" s="680"/>
      <c r="G18" t="s">
        <v>156</v>
      </c>
    </row>
    <row r="19" spans="2:7" customFormat="1" ht="14.5" x14ac:dyDescent="0.35">
      <c r="B19" s="680"/>
      <c r="C19" s="680"/>
      <c r="D19" s="680"/>
    </row>
    <row r="20" spans="2:7" customFormat="1" ht="14.65" customHeight="1" x14ac:dyDescent="0.35">
      <c r="B20" s="484" t="s">
        <v>157</v>
      </c>
      <c r="C20" s="490"/>
      <c r="D20" s="490"/>
      <c r="E20" s="490"/>
    </row>
    <row r="21" spans="2:7" customFormat="1" ht="33" customHeight="1" x14ac:dyDescent="0.35">
      <c r="B21" s="682" t="s">
        <v>158</v>
      </c>
      <c r="C21" s="682"/>
      <c r="D21" s="682"/>
      <c r="E21" s="682"/>
    </row>
    <row r="22" spans="2:7" customFormat="1" ht="14.5" x14ac:dyDescent="0.35">
      <c r="B22" s="436"/>
      <c r="C22" s="36"/>
      <c r="D22" s="36"/>
      <c r="E22" s="461"/>
    </row>
    <row r="23" spans="2:7" customFormat="1" ht="14.5" x14ac:dyDescent="0.35">
      <c r="B23" s="436"/>
      <c r="C23" s="36"/>
      <c r="D23" s="36"/>
      <c r="E23" s="461"/>
    </row>
    <row r="24" spans="2:7" customFormat="1" ht="14.5" x14ac:dyDescent="0.35">
      <c r="B24" s="436"/>
      <c r="C24" s="36"/>
      <c r="D24" s="36"/>
      <c r="E24" s="461"/>
    </row>
    <row r="25" spans="2:7" customFormat="1" ht="14.5" x14ac:dyDescent="0.35">
      <c r="B25" s="436"/>
      <c r="C25" s="36"/>
      <c r="D25" s="36"/>
      <c r="E25" s="461"/>
    </row>
    <row r="26" spans="2:7" customFormat="1" ht="14.5" x14ac:dyDescent="0.35">
      <c r="B26" s="436"/>
      <c r="C26" s="36"/>
      <c r="D26" s="36"/>
      <c r="E26" s="461"/>
    </row>
    <row r="27" spans="2:7" customFormat="1" ht="14.5" x14ac:dyDescent="0.35">
      <c r="B27" s="436"/>
      <c r="C27" s="36"/>
      <c r="D27" s="36"/>
      <c r="E27" s="461"/>
    </row>
    <row r="28" spans="2:7" customFormat="1" ht="14.5" x14ac:dyDescent="0.35">
      <c r="B28" s="436"/>
      <c r="C28" s="36"/>
      <c r="D28" s="36"/>
      <c r="E28" s="461"/>
    </row>
    <row r="29" spans="2:7" customFormat="1" ht="14.5" x14ac:dyDescent="0.35">
      <c r="B29" s="436"/>
      <c r="C29" s="36"/>
      <c r="D29" s="36"/>
      <c r="E29" s="461"/>
    </row>
    <row r="30" spans="2:7" customFormat="1" ht="14.5" x14ac:dyDescent="0.35"/>
    <row r="31" spans="2:7" customFormat="1" ht="14.5" x14ac:dyDescent="0.3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4"/>
  <sheetViews>
    <sheetView zoomScale="74" zoomScaleNormal="100" workbookViewId="0">
      <selection activeCell="C14" sqref="C14"/>
    </sheetView>
  </sheetViews>
  <sheetFormatPr defaultColWidth="9.1796875" defaultRowHeight="14" x14ac:dyDescent="0.3"/>
  <cols>
    <col min="1" max="1" width="4.1796875" style="459" customWidth="1"/>
    <col min="2" max="2" width="36.26953125" style="459" customWidth="1"/>
    <col min="3" max="3" width="36.453125" style="459" customWidth="1"/>
    <col min="4" max="4" width="28" style="459" customWidth="1"/>
    <col min="5" max="16384" width="9.1796875" style="459"/>
  </cols>
  <sheetData>
    <row r="1" spans="2:4" ht="18" x14ac:dyDescent="0.4">
      <c r="B1" s="458" t="s">
        <v>159</v>
      </c>
    </row>
    <row r="2" spans="2:4" ht="18" x14ac:dyDescent="0.4">
      <c r="B2" s="458"/>
    </row>
    <row r="3" spans="2:4" ht="97.15" customHeight="1" x14ac:dyDescent="0.3">
      <c r="B3" s="683" t="s">
        <v>160</v>
      </c>
      <c r="C3" s="683"/>
      <c r="D3" s="683"/>
    </row>
    <row r="5" spans="2:4" ht="21" customHeight="1" x14ac:dyDescent="0.3">
      <c r="B5" s="684" t="s">
        <v>161</v>
      </c>
      <c r="C5" s="684"/>
      <c r="D5" s="464"/>
    </row>
    <row r="6" spans="2:4" ht="18" customHeight="1" x14ac:dyDescent="0.3">
      <c r="B6" s="465" t="s">
        <v>162</v>
      </c>
      <c r="C6" s="466" t="s">
        <v>163</v>
      </c>
      <c r="D6" s="463"/>
    </row>
    <row r="7" spans="2:4" ht="18" customHeight="1" x14ac:dyDescent="0.3">
      <c r="B7" s="460" t="s">
        <v>31</v>
      </c>
      <c r="C7" s="492">
        <v>432299.38857197494</v>
      </c>
    </row>
    <row r="8" spans="2:4" ht="18" customHeight="1" x14ac:dyDescent="0.3">
      <c r="B8" s="460" t="s">
        <v>32</v>
      </c>
      <c r="C8" s="492">
        <v>23192.095408999998</v>
      </c>
    </row>
    <row r="9" spans="2:4" ht="18" customHeight="1" x14ac:dyDescent="0.3">
      <c r="B9" s="460" t="s">
        <v>15</v>
      </c>
      <c r="C9" s="492" t="s">
        <v>0</v>
      </c>
    </row>
    <row r="10" spans="2:4" ht="18" customHeight="1" x14ac:dyDescent="0.3">
      <c r="B10" s="460" t="s">
        <v>16</v>
      </c>
      <c r="C10" s="492">
        <v>837826.21478300018</v>
      </c>
    </row>
    <row r="11" spans="2:4" ht="18" customHeight="1" x14ac:dyDescent="0.3">
      <c r="B11" s="460" t="s">
        <v>18</v>
      </c>
      <c r="C11" s="492">
        <v>28413</v>
      </c>
    </row>
    <row r="12" spans="2:4" ht="18" customHeight="1" x14ac:dyDescent="0.3">
      <c r="B12" s="460" t="s">
        <v>4</v>
      </c>
      <c r="C12" s="492">
        <v>9931.8259279999893</v>
      </c>
    </row>
    <row r="13" spans="2:4" ht="18" customHeight="1" x14ac:dyDescent="0.3">
      <c r="B13" s="460" t="s">
        <v>2</v>
      </c>
      <c r="C13" s="492" t="s">
        <v>0</v>
      </c>
    </row>
    <row r="14" spans="2:4" x14ac:dyDescent="0.3">
      <c r="B14" s="460" t="s">
        <v>164</v>
      </c>
      <c r="C14" s="493">
        <v>1331662.5246919752</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56"/>
  <sheetViews>
    <sheetView zoomScale="49" zoomScaleNormal="70" workbookViewId="0">
      <selection activeCell="N49" sqref="N49"/>
    </sheetView>
  </sheetViews>
  <sheetFormatPr defaultRowHeight="14.5" x14ac:dyDescent="0.35"/>
  <cols>
    <col min="2" max="2" width="60.81640625" customWidth="1"/>
    <col min="3" max="3" width="18.7265625" bestFit="1" customWidth="1"/>
    <col min="4" max="4" width="18.26953125" bestFit="1" customWidth="1"/>
    <col min="5" max="5" width="14.54296875" bestFit="1" customWidth="1"/>
    <col min="6" max="6" width="10.81640625" customWidth="1"/>
    <col min="7" max="7" width="18.7265625" bestFit="1" customWidth="1"/>
  </cols>
  <sheetData>
    <row r="1" spans="1:7" x14ac:dyDescent="0.35">
      <c r="A1" s="456" t="s">
        <v>165</v>
      </c>
    </row>
    <row r="2" spans="1:7" ht="15" thickBot="1" x14ac:dyDescent="0.4"/>
    <row r="3" spans="1:7" x14ac:dyDescent="0.35">
      <c r="A3" s="467"/>
      <c r="B3" s="562"/>
      <c r="C3" s="441" t="s">
        <v>1</v>
      </c>
      <c r="D3" s="442" t="s">
        <v>166</v>
      </c>
      <c r="E3" s="442" t="s">
        <v>167</v>
      </c>
      <c r="F3" s="442" t="s">
        <v>168</v>
      </c>
      <c r="G3" s="443" t="s">
        <v>169</v>
      </c>
    </row>
    <row r="4" spans="1:7" x14ac:dyDescent="0.35">
      <c r="A4" s="468" t="s">
        <v>170</v>
      </c>
      <c r="B4" s="444"/>
      <c r="C4" s="445"/>
      <c r="D4" s="444"/>
      <c r="E4" s="444"/>
      <c r="F4" s="444"/>
      <c r="G4" s="446"/>
    </row>
    <row r="5" spans="1:7" x14ac:dyDescent="0.35">
      <c r="A5" s="447">
        <v>1</v>
      </c>
      <c r="B5" t="s">
        <v>171</v>
      </c>
      <c r="C5" s="494">
        <v>66629983.034443431</v>
      </c>
      <c r="D5" s="495">
        <v>24702435.010049891</v>
      </c>
      <c r="E5" s="3">
        <v>131463.37217646046</v>
      </c>
      <c r="F5" s="3">
        <v>0</v>
      </c>
      <c r="G5" s="496">
        <v>91463881.416669771</v>
      </c>
    </row>
    <row r="6" spans="1:7" x14ac:dyDescent="0.35">
      <c r="A6" s="447">
        <v>2</v>
      </c>
      <c r="B6" t="s">
        <v>172</v>
      </c>
      <c r="C6" s="494">
        <v>10709295.245180933</v>
      </c>
      <c r="D6" s="495">
        <v>8502538.8762562647</v>
      </c>
      <c r="E6" s="3">
        <v>195052.15916104132</v>
      </c>
      <c r="F6" s="3">
        <v>0</v>
      </c>
      <c r="G6" s="496">
        <v>19406886.280598242</v>
      </c>
    </row>
    <row r="7" spans="1:7" x14ac:dyDescent="0.35">
      <c r="A7" s="447">
        <v>3</v>
      </c>
      <c r="B7" t="s">
        <v>173</v>
      </c>
      <c r="C7" s="494">
        <v>-13797105.346945575</v>
      </c>
      <c r="D7" s="495">
        <v>661718.5643472774</v>
      </c>
      <c r="E7" s="3">
        <v>18511.993650973389</v>
      </c>
      <c r="F7" s="3">
        <v>0</v>
      </c>
      <c r="G7" s="496">
        <v>-13116874.788947325</v>
      </c>
    </row>
    <row r="8" spans="1:7" x14ac:dyDescent="0.35">
      <c r="A8" s="447">
        <v>4</v>
      </c>
      <c r="B8" t="s">
        <v>174</v>
      </c>
      <c r="C8" s="494">
        <v>25121471.191819776</v>
      </c>
      <c r="D8" s="495">
        <v>9226099.3238910399</v>
      </c>
      <c r="E8" s="3">
        <v>47822.987437519158</v>
      </c>
      <c r="F8" s="3">
        <v>0</v>
      </c>
      <c r="G8" s="496">
        <v>34395393.503148332</v>
      </c>
    </row>
    <row r="9" spans="1:7" x14ac:dyDescent="0.35">
      <c r="A9" s="447">
        <v>5</v>
      </c>
      <c r="B9" t="s">
        <v>175</v>
      </c>
      <c r="C9" s="494">
        <v>49895194.154906459</v>
      </c>
      <c r="D9" s="495">
        <v>18605786.543837909</v>
      </c>
      <c r="E9" s="3">
        <v>100529.25603962585</v>
      </c>
      <c r="F9" s="3">
        <v>0</v>
      </c>
      <c r="G9" s="496">
        <v>68601509.954783991</v>
      </c>
    </row>
    <row r="10" spans="1:7" x14ac:dyDescent="0.35">
      <c r="A10" s="447">
        <v>6</v>
      </c>
      <c r="B10" t="s">
        <v>176</v>
      </c>
      <c r="C10" s="494">
        <v>6354217.2932678787</v>
      </c>
      <c r="D10" s="495">
        <v>3386669.2450653431</v>
      </c>
      <c r="E10" s="3">
        <v>34502.752498847512</v>
      </c>
      <c r="F10" s="3">
        <v>0</v>
      </c>
      <c r="G10" s="496">
        <v>9775389.2908320706</v>
      </c>
    </row>
    <row r="11" spans="1:7" x14ac:dyDescent="0.35">
      <c r="A11" s="447">
        <v>7</v>
      </c>
      <c r="B11" t="s">
        <v>177</v>
      </c>
      <c r="C11" s="494">
        <v>4039</v>
      </c>
      <c r="D11" s="495">
        <v>6</v>
      </c>
      <c r="E11" s="3">
        <v>2587</v>
      </c>
      <c r="F11" s="3">
        <v>0</v>
      </c>
      <c r="G11" s="496">
        <v>6632</v>
      </c>
    </row>
    <row r="12" spans="1:7" x14ac:dyDescent="0.35">
      <c r="A12" s="447">
        <v>8</v>
      </c>
      <c r="B12" t="s">
        <v>178</v>
      </c>
      <c r="C12" s="494">
        <v>127128742.49855694</v>
      </c>
      <c r="D12" s="495">
        <v>66563493.57792259</v>
      </c>
      <c r="E12" s="3">
        <v>424714.06508136989</v>
      </c>
      <c r="F12" s="3">
        <v>0</v>
      </c>
      <c r="G12" s="496">
        <v>194116950.14156088</v>
      </c>
    </row>
    <row r="13" spans="1:7" x14ac:dyDescent="0.35">
      <c r="A13" s="447"/>
      <c r="B13" s="563" t="s">
        <v>179</v>
      </c>
      <c r="C13" s="497">
        <v>272045837.07122982</v>
      </c>
      <c r="D13" s="498">
        <v>131648747.14137033</v>
      </c>
      <c r="E13" s="498">
        <v>955183.5860458375</v>
      </c>
      <c r="F13" s="498">
        <v>0</v>
      </c>
      <c r="G13" s="499">
        <v>404649767.79864597</v>
      </c>
    </row>
    <row r="14" spans="1:7" x14ac:dyDescent="0.35">
      <c r="A14" s="447">
        <v>9</v>
      </c>
      <c r="B14" t="s">
        <v>180</v>
      </c>
      <c r="C14" s="494">
        <v>3138826.7447894551</v>
      </c>
      <c r="D14" s="3">
        <v>21873661.54668415</v>
      </c>
      <c r="E14" s="3">
        <v>0</v>
      </c>
      <c r="F14" s="3">
        <v>0</v>
      </c>
      <c r="G14" s="496">
        <v>25012488.291473605</v>
      </c>
    </row>
    <row r="15" spans="1:7" x14ac:dyDescent="0.35">
      <c r="A15" s="447">
        <v>10</v>
      </c>
      <c r="B15" t="s">
        <v>181</v>
      </c>
      <c r="C15" s="494">
        <v>8027044.2939640004</v>
      </c>
      <c r="D15" s="3">
        <v>6274740.5880560009</v>
      </c>
      <c r="E15" s="3">
        <v>405490.61839700001</v>
      </c>
      <c r="F15" s="3">
        <v>0</v>
      </c>
      <c r="G15" s="496">
        <v>14707275.500417</v>
      </c>
    </row>
    <row r="16" spans="1:7" x14ac:dyDescent="0.35">
      <c r="A16" s="447">
        <v>11</v>
      </c>
      <c r="B16" t="s">
        <v>182</v>
      </c>
      <c r="C16" s="494">
        <v>14654848.440000001</v>
      </c>
      <c r="D16" s="3">
        <v>19279196.650000002</v>
      </c>
      <c r="E16" s="3">
        <v>160037.83000000002</v>
      </c>
      <c r="F16" s="3">
        <v>0</v>
      </c>
      <c r="G16" s="496">
        <v>34094082.920000002</v>
      </c>
    </row>
    <row r="17" spans="1:7" x14ac:dyDescent="0.35">
      <c r="A17" s="447"/>
      <c r="B17" t="s">
        <v>183</v>
      </c>
      <c r="C17" s="500">
        <v>25820719.478753455</v>
      </c>
      <c r="D17" s="501">
        <v>47427598.78474015</v>
      </c>
      <c r="E17" s="501">
        <v>565528.44839700009</v>
      </c>
      <c r="F17" s="501">
        <v>0</v>
      </c>
      <c r="G17" s="502">
        <v>73813846.711890593</v>
      </c>
    </row>
    <row r="18" spans="1:7" x14ac:dyDescent="0.35">
      <c r="A18" s="447"/>
      <c r="B18" s="563" t="s">
        <v>184</v>
      </c>
      <c r="C18" s="503">
        <v>10.535951071970802</v>
      </c>
      <c r="D18" s="504">
        <v>2.7757835208753678</v>
      </c>
      <c r="E18" s="504">
        <v>1.6890106744467435</v>
      </c>
      <c r="F18" s="504">
        <v>0</v>
      </c>
      <c r="G18" s="505">
        <v>5.4820306192423569</v>
      </c>
    </row>
    <row r="19" spans="1:7" x14ac:dyDescent="0.35">
      <c r="A19" s="447"/>
      <c r="C19" s="447"/>
      <c r="G19" s="448"/>
    </row>
    <row r="20" spans="1:7" x14ac:dyDescent="0.35">
      <c r="A20" s="468" t="s">
        <v>185</v>
      </c>
      <c r="B20" s="444"/>
      <c r="C20" s="445"/>
      <c r="D20" s="444"/>
      <c r="E20" s="444"/>
      <c r="F20" s="444"/>
      <c r="G20" s="446"/>
    </row>
    <row r="21" spans="1:7" x14ac:dyDescent="0.35">
      <c r="A21" s="447">
        <v>12</v>
      </c>
      <c r="B21" t="s">
        <v>186</v>
      </c>
      <c r="C21" s="494">
        <v>212224000.3712936</v>
      </c>
      <c r="D21" s="3">
        <v>104350965.46123432</v>
      </c>
      <c r="E21" s="3">
        <v>655195.04396885517</v>
      </c>
      <c r="F21" s="3">
        <v>0</v>
      </c>
      <c r="G21" s="496">
        <v>317230160.87649679</v>
      </c>
    </row>
    <row r="22" spans="1:7" x14ac:dyDescent="0.35">
      <c r="A22" s="447">
        <v>13</v>
      </c>
      <c r="B22" t="s">
        <v>187</v>
      </c>
      <c r="C22" s="494">
        <v>968774.97141200013</v>
      </c>
      <c r="D22" s="3">
        <v>277792.85475400009</v>
      </c>
      <c r="E22" s="3">
        <v>1.5705000001005942E-2</v>
      </c>
      <c r="F22" s="3">
        <v>0</v>
      </c>
      <c r="G22" s="496">
        <v>1246567.8418710001</v>
      </c>
    </row>
    <row r="23" spans="1:7" x14ac:dyDescent="0.35">
      <c r="A23" s="447"/>
      <c r="B23" s="563" t="s">
        <v>188</v>
      </c>
      <c r="C23" s="503">
        <v>72.590060652738913</v>
      </c>
      <c r="D23" s="504">
        <v>5.6647102590271015</v>
      </c>
      <c r="E23" s="504">
        <v>0</v>
      </c>
      <c r="F23" s="504">
        <v>0</v>
      </c>
      <c r="G23" s="505">
        <v>14.09579117158664</v>
      </c>
    </row>
    <row r="24" spans="1:7" x14ac:dyDescent="0.35">
      <c r="A24" s="447"/>
      <c r="C24" s="447"/>
      <c r="G24" s="448"/>
    </row>
    <row r="25" spans="1:7" x14ac:dyDescent="0.35">
      <c r="A25" s="468" t="s">
        <v>189</v>
      </c>
      <c r="B25" s="444"/>
      <c r="C25" s="445"/>
      <c r="D25" s="444"/>
      <c r="E25" s="444"/>
      <c r="F25" s="444"/>
      <c r="G25" s="446"/>
    </row>
    <row r="26" spans="1:7" x14ac:dyDescent="0.35">
      <c r="A26" s="447"/>
      <c r="B26" s="563" t="s">
        <v>190</v>
      </c>
      <c r="C26" s="503">
        <v>11.502670472571539</v>
      </c>
      <c r="D26" s="504">
        <v>5.0963968215978452</v>
      </c>
      <c r="E26" s="504">
        <v>1.6890106275420971</v>
      </c>
      <c r="F26" s="504">
        <v>0</v>
      </c>
      <c r="G26" s="505">
        <v>8.0852454440965857</v>
      </c>
    </row>
    <row r="27" spans="1:7" x14ac:dyDescent="0.35">
      <c r="A27" s="447"/>
      <c r="C27" s="447"/>
      <c r="G27" s="448"/>
    </row>
    <row r="28" spans="1:7" x14ac:dyDescent="0.35">
      <c r="A28" s="468" t="s">
        <v>191</v>
      </c>
      <c r="B28" s="444"/>
      <c r="C28" s="445"/>
      <c r="D28" s="444"/>
      <c r="E28" s="444"/>
      <c r="F28" s="444"/>
      <c r="G28" s="446"/>
    </row>
    <row r="29" spans="1:7" x14ac:dyDescent="0.35">
      <c r="A29" s="447">
        <v>14</v>
      </c>
      <c r="B29" t="s">
        <v>192</v>
      </c>
      <c r="C29" s="494">
        <v>52748578.641740113</v>
      </c>
      <c r="D29" s="3">
        <v>3588103.2175049493</v>
      </c>
      <c r="E29" s="3">
        <v>20187.029287389854</v>
      </c>
      <c r="F29" s="3">
        <v>0</v>
      </c>
      <c r="G29" s="496">
        <v>56356868.888532452</v>
      </c>
    </row>
    <row r="30" spans="1:7" x14ac:dyDescent="0.35">
      <c r="A30" s="447">
        <v>15</v>
      </c>
      <c r="B30" t="s">
        <v>193</v>
      </c>
      <c r="C30" s="494">
        <v>305132101.69381255</v>
      </c>
      <c r="D30" s="3">
        <v>126391023.87447578</v>
      </c>
      <c r="E30" s="3">
        <v>690648.43181184481</v>
      </c>
      <c r="F30" s="3">
        <v>0</v>
      </c>
      <c r="G30" s="496">
        <v>432213774.0001002</v>
      </c>
    </row>
    <row r="31" spans="1:7" x14ac:dyDescent="0.35">
      <c r="A31" s="447"/>
      <c r="B31" s="563" t="s">
        <v>194</v>
      </c>
      <c r="C31" s="503">
        <v>0.98786933483921036</v>
      </c>
      <c r="D31" s="504">
        <v>0.88841416170895882</v>
      </c>
      <c r="E31" s="504">
        <v>0.776459604141711</v>
      </c>
      <c r="F31" s="504">
        <v>0</v>
      </c>
      <c r="G31" s="505">
        <v>0.95592628740029451</v>
      </c>
    </row>
    <row r="32" spans="1:7" x14ac:dyDescent="0.35">
      <c r="A32" s="468" t="s">
        <v>195</v>
      </c>
      <c r="B32" s="444"/>
      <c r="C32" s="445"/>
      <c r="D32" s="444"/>
      <c r="E32" s="444"/>
      <c r="F32" s="444"/>
      <c r="G32" s="446"/>
    </row>
    <row r="33" spans="1:7" x14ac:dyDescent="0.35">
      <c r="A33">
        <v>16</v>
      </c>
      <c r="B33" t="s">
        <v>171</v>
      </c>
      <c r="C33" s="494">
        <v>71867460.238621593</v>
      </c>
      <c r="D33" s="3">
        <v>26708884.20212362</v>
      </c>
      <c r="E33" s="3">
        <v>140487.69897260959</v>
      </c>
      <c r="F33" s="3">
        <v>0</v>
      </c>
      <c r="G33" s="496">
        <v>98716832.139717817</v>
      </c>
    </row>
    <row r="34" spans="1:7" x14ac:dyDescent="0.35">
      <c r="A34">
        <v>17</v>
      </c>
      <c r="B34" t="s">
        <v>172</v>
      </c>
      <c r="C34" s="494">
        <v>11520307.12132296</v>
      </c>
      <c r="D34" s="3">
        <v>9156676.1818292644</v>
      </c>
      <c r="E34" s="3">
        <v>211090.6157745955</v>
      </c>
      <c r="F34" s="3">
        <v>0</v>
      </c>
      <c r="G34" s="496">
        <v>20888073.91892682</v>
      </c>
    </row>
    <row r="35" spans="1:7" x14ac:dyDescent="0.35">
      <c r="A35">
        <v>18</v>
      </c>
      <c r="B35" t="s">
        <v>173</v>
      </c>
      <c r="C35" s="494">
        <v>-14940657.288162217</v>
      </c>
      <c r="D35" s="3">
        <v>657015.55988687102</v>
      </c>
      <c r="E35" s="3">
        <v>18495.443510747882</v>
      </c>
      <c r="F35" s="3">
        <v>0</v>
      </c>
      <c r="G35" s="496">
        <v>-14265146.284764597</v>
      </c>
    </row>
    <row r="36" spans="1:7" x14ac:dyDescent="0.35">
      <c r="A36">
        <v>19</v>
      </c>
      <c r="B36" t="s">
        <v>196</v>
      </c>
      <c r="C36" s="494">
        <v>23527091.142948158</v>
      </c>
      <c r="D36" s="3">
        <v>8763702.7732161283</v>
      </c>
      <c r="E36" s="3">
        <v>47696.965995037695</v>
      </c>
      <c r="F36" s="3">
        <v>0</v>
      </c>
      <c r="G36" s="496">
        <v>32338490.882159323</v>
      </c>
    </row>
    <row r="37" spans="1:7" x14ac:dyDescent="0.35">
      <c r="A37">
        <v>20</v>
      </c>
      <c r="B37" t="s">
        <v>197</v>
      </c>
      <c r="C37" s="494">
        <v>-3821063.6203324138</v>
      </c>
      <c r="D37" s="3">
        <v>258269.84876675627</v>
      </c>
      <c r="E37" s="3">
        <v>5934.1929635309689</v>
      </c>
      <c r="F37" s="3">
        <v>0</v>
      </c>
      <c r="G37" s="496">
        <v>-3556859.5786021268</v>
      </c>
    </row>
    <row r="38" spans="1:7" x14ac:dyDescent="0.35">
      <c r="A38">
        <v>21</v>
      </c>
      <c r="B38" t="s">
        <v>198</v>
      </c>
      <c r="C38" s="494">
        <v>53632123.204140671</v>
      </c>
      <c r="D38" s="3">
        <v>20044635.356839802</v>
      </c>
      <c r="E38" s="3">
        <v>106936.56540667758</v>
      </c>
      <c r="F38" s="3">
        <v>0</v>
      </c>
      <c r="G38" s="496">
        <v>73783695.126387149</v>
      </c>
    </row>
    <row r="39" spans="1:7" x14ac:dyDescent="0.35">
      <c r="A39">
        <v>22</v>
      </c>
      <c r="B39" t="s">
        <v>199</v>
      </c>
      <c r="C39" s="494">
        <v>7268690.0049504796</v>
      </c>
      <c r="D39" s="3">
        <v>3811127.7767966683</v>
      </c>
      <c r="E39" s="3">
        <v>37837.176134135036</v>
      </c>
      <c r="F39" s="3">
        <v>0</v>
      </c>
      <c r="G39" s="496">
        <v>11117654.957881283</v>
      </c>
    </row>
    <row r="40" spans="1:7" x14ac:dyDescent="0.35">
      <c r="A40">
        <v>23</v>
      </c>
      <c r="B40" t="s">
        <v>200</v>
      </c>
      <c r="C40" s="494">
        <v>136668825.52822506</v>
      </c>
      <c r="D40" s="3">
        <v>71720468.790393829</v>
      </c>
      <c r="E40" s="3">
        <v>454515.99315019371</v>
      </c>
      <c r="F40" s="3">
        <v>0</v>
      </c>
      <c r="G40" s="496">
        <v>208843810.3117691</v>
      </c>
    </row>
    <row r="41" spans="1:7" x14ac:dyDescent="0.35">
      <c r="A41">
        <v>24</v>
      </c>
      <c r="B41" t="s">
        <v>201</v>
      </c>
      <c r="C41" s="494">
        <v>74452406.914900169</v>
      </c>
      <c r="D41" s="3">
        <v>34300301.984195851</v>
      </c>
      <c r="E41" s="3">
        <v>199113.08387421395</v>
      </c>
      <c r="F41" s="3">
        <v>0</v>
      </c>
      <c r="G41" s="496">
        <v>108951821.98297022</v>
      </c>
    </row>
    <row r="42" spans="1:7" x14ac:dyDescent="0.35">
      <c r="A42">
        <v>25</v>
      </c>
      <c r="B42" t="s">
        <v>202</v>
      </c>
      <c r="C42" s="494">
        <v>93577937.673338994</v>
      </c>
      <c r="D42" s="3">
        <v>36789518.274556391</v>
      </c>
      <c r="E42" s="3">
        <v>198090.19375143803</v>
      </c>
      <c r="F42" s="3">
        <v>0</v>
      </c>
      <c r="G42" s="496">
        <v>130565546.14164682</v>
      </c>
    </row>
    <row r="43" spans="1:7" x14ac:dyDescent="0.35">
      <c r="A43">
        <v>26</v>
      </c>
      <c r="B43" t="s">
        <v>203</v>
      </c>
      <c r="C43" s="494">
        <v>12007575.336281415</v>
      </c>
      <c r="D43" s="3">
        <v>6120328.85541867</v>
      </c>
      <c r="E43" s="3">
        <v>45921.094831035836</v>
      </c>
      <c r="F43" s="3">
        <v>0</v>
      </c>
      <c r="G43" s="496">
        <v>18173825.286531121</v>
      </c>
    </row>
    <row r="44" spans="1:7" x14ac:dyDescent="0.35">
      <c r="B44" s="563" t="s">
        <v>204</v>
      </c>
      <c r="C44" s="506">
        <v>465760696.25623488</v>
      </c>
      <c r="D44" s="507">
        <v>218330929.6040239</v>
      </c>
      <c r="E44" s="507">
        <v>1466119.0243642158</v>
      </c>
      <c r="F44" s="507">
        <v>0</v>
      </c>
      <c r="G44" s="508">
        <v>685557744.88462305</v>
      </c>
    </row>
    <row r="45" spans="1:7" x14ac:dyDescent="0.35">
      <c r="A45">
        <v>27</v>
      </c>
      <c r="B45" t="s">
        <v>180</v>
      </c>
      <c r="C45" s="494">
        <v>17793675.184789456</v>
      </c>
      <c r="D45" s="3">
        <v>41152858.196684152</v>
      </c>
      <c r="E45" s="3">
        <v>160037.83000000002</v>
      </c>
      <c r="F45" s="3">
        <v>0</v>
      </c>
      <c r="G45" s="496">
        <v>59106571.211473607</v>
      </c>
    </row>
    <row r="46" spans="1:7" x14ac:dyDescent="0.35">
      <c r="A46">
        <v>28</v>
      </c>
      <c r="B46" t="s">
        <v>181</v>
      </c>
      <c r="C46" s="494">
        <v>8027044.2939640004</v>
      </c>
      <c r="D46" s="3">
        <v>6274740.5880560009</v>
      </c>
      <c r="E46" s="3">
        <v>405490.61839700001</v>
      </c>
      <c r="F46" s="3">
        <v>0</v>
      </c>
      <c r="G46" s="496">
        <v>14707275.500417</v>
      </c>
    </row>
    <row r="47" spans="1:7" x14ac:dyDescent="0.35">
      <c r="B47" t="s">
        <v>205</v>
      </c>
      <c r="C47" s="494">
        <v>25820719.478753455</v>
      </c>
      <c r="D47" s="3">
        <v>47427598.78474015</v>
      </c>
      <c r="E47" s="3">
        <v>565528.44839700009</v>
      </c>
      <c r="F47" s="3">
        <v>0</v>
      </c>
      <c r="G47" s="496">
        <v>73813846.711890593</v>
      </c>
    </row>
    <row r="48" spans="1:7" x14ac:dyDescent="0.35">
      <c r="B48" s="563" t="s">
        <v>206</v>
      </c>
      <c r="C48" s="503">
        <v>18.038253993638151</v>
      </c>
      <c r="D48" s="504">
        <v>4.6034573792142304</v>
      </c>
      <c r="E48" s="504">
        <v>2.5924761672378374</v>
      </c>
      <c r="F48" s="504">
        <v>0</v>
      </c>
      <c r="G48" s="505">
        <v>9.2876577420559663</v>
      </c>
    </row>
    <row r="49" spans="1:7" x14ac:dyDescent="0.35">
      <c r="A49" s="447"/>
      <c r="C49" s="447"/>
      <c r="G49" s="448"/>
    </row>
    <row r="50" spans="1:7" x14ac:dyDescent="0.35">
      <c r="A50" s="468" t="s">
        <v>207</v>
      </c>
      <c r="B50" s="444"/>
      <c r="C50" s="445"/>
      <c r="D50" s="444"/>
      <c r="E50" s="444"/>
      <c r="F50" s="444"/>
      <c r="G50" s="446"/>
    </row>
    <row r="51" spans="1:7" x14ac:dyDescent="0.35">
      <c r="A51" s="447">
        <v>29</v>
      </c>
      <c r="B51" t="s">
        <v>208</v>
      </c>
      <c r="C51" s="494">
        <v>3438025.4851469449</v>
      </c>
      <c r="D51" s="3">
        <v>1141324.1216069621</v>
      </c>
      <c r="E51" s="3">
        <v>2961.3274786021229</v>
      </c>
      <c r="F51" s="3">
        <v>0</v>
      </c>
      <c r="G51" s="496">
        <v>4582310.9342325097</v>
      </c>
    </row>
    <row r="52" spans="1:7" x14ac:dyDescent="0.35">
      <c r="A52" s="447">
        <v>30</v>
      </c>
      <c r="B52" t="s">
        <v>209</v>
      </c>
      <c r="C52" s="494">
        <v>4239789.9777225163</v>
      </c>
      <c r="D52" s="3">
        <v>1588701.8241269281</v>
      </c>
      <c r="E52" s="3">
        <v>8298.0030833972705</v>
      </c>
      <c r="F52" s="3">
        <v>0</v>
      </c>
      <c r="G52" s="496">
        <v>5836789.804932842</v>
      </c>
    </row>
    <row r="53" spans="1:7" x14ac:dyDescent="0.35">
      <c r="A53" s="447">
        <v>31</v>
      </c>
      <c r="B53" t="s">
        <v>177</v>
      </c>
      <c r="C53" s="494">
        <v>4039</v>
      </c>
      <c r="D53" s="3">
        <v>6</v>
      </c>
      <c r="E53" s="3">
        <v>2587</v>
      </c>
      <c r="F53" s="3">
        <v>0</v>
      </c>
      <c r="G53" s="496">
        <v>6632</v>
      </c>
    </row>
    <row r="54" spans="1:7" x14ac:dyDescent="0.35">
      <c r="A54" s="447">
        <v>32</v>
      </c>
      <c r="B54" t="s">
        <v>210</v>
      </c>
      <c r="C54" s="494">
        <v>12250143.297711182</v>
      </c>
      <c r="D54" s="3">
        <v>6177395.0614990182</v>
      </c>
      <c r="E54" s="3">
        <v>46069.161204965938</v>
      </c>
      <c r="F54" s="3">
        <v>0</v>
      </c>
      <c r="G54" s="496">
        <v>18473607.520415168</v>
      </c>
    </row>
    <row r="55" spans="1:7" x14ac:dyDescent="0.35">
      <c r="A55" s="447"/>
      <c r="B55" s="563" t="s">
        <v>211</v>
      </c>
      <c r="C55" s="506">
        <v>323027431.41843641</v>
      </c>
      <c r="D55" s="507">
        <v>160214476.49887851</v>
      </c>
      <c r="E55" s="507">
        <v>1131315.2930443636</v>
      </c>
      <c r="F55" s="507">
        <v>0</v>
      </c>
      <c r="G55" s="508">
        <v>484373223.21035928</v>
      </c>
    </row>
    <row r="56" spans="1:7" ht="15" thickBot="1" x14ac:dyDescent="0.4">
      <c r="A56" s="469"/>
      <c r="B56" s="564" t="s">
        <v>212</v>
      </c>
      <c r="C56" s="565">
        <v>12.510396222082003</v>
      </c>
      <c r="D56" s="566">
        <v>3.3780853470158725</v>
      </c>
      <c r="E56" s="566">
        <v>2.0004569111440738</v>
      </c>
      <c r="F56" s="566">
        <v>0</v>
      </c>
      <c r="G56" s="567">
        <v>6.5620915964583109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x14ac:dyDescent="0.35"/>
  <sheetData>
    <row r="2" spans="2:2" x14ac:dyDescent="0.35">
      <c r="B2" s="449"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4" ma:contentTypeDescription="Create a new document." ma:contentTypeScope="" ma:versionID="0406514fc74ea4e16b87bf593c53f6d9">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9f1bd9310a223dd1c29bfbeaf14a95b"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www.w3.org/XML/1998/namespace"/>
    <ds:schemaRef ds:uri="http://purl.org/dc/terms/"/>
    <ds:schemaRef ds:uri="http://schemas.microsoft.com/office/2006/documentManagement/types"/>
    <ds:schemaRef ds:uri="http://purl.org/dc/dcmitype/"/>
    <ds:schemaRef ds:uri="http://purl.org/dc/elements/1.1/"/>
    <ds:schemaRef ds:uri="39c968e2-ee87-41b9-8fa8-4cd604c6e882"/>
    <ds:schemaRef ds:uri="http://schemas.microsoft.com/office/2006/metadata/properties"/>
    <ds:schemaRef ds:uri="http://schemas.microsoft.com/office/infopath/2007/PartnerControls"/>
    <ds:schemaRef ds:uri="http://schemas.openxmlformats.org/package/2006/metadata/core-properties"/>
    <ds:schemaRef ds:uri="ba291332-5843-45d8-bfc3-9844fb3e26da"/>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D2C1BA77-9414-4A7B-9349-1CA9B5597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8</vt:lpstr>
      <vt:lpstr>Ap B - Qtr Electric Master 4Q22</vt:lpstr>
      <vt:lpstr>Ap C- Qtr Electric LMI 4Q22</vt:lpstr>
      <vt:lpstr>AP D - Electric Business 4Q</vt:lpstr>
      <vt:lpstr>AP F - Secondary Metrics</vt:lpstr>
      <vt:lpstr>AP G - Transfer</vt:lpstr>
      <vt:lpstr>AP H - CostTest</vt:lpstr>
      <vt:lpstr>AP I - Program Changes</vt:lpstr>
      <vt:lpstr>'Ap B - Qtr Electric Master 4Q22'!Print_Area</vt:lpstr>
      <vt:lpstr>'Ap C- Qtr Electric LMI 4Q22'!Print_Area</vt:lpstr>
      <vt:lpstr>'AP D - Electric Business 4Q'!Print_Area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2024-05-29T13:21:12Z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