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onj-my.sharepoint.com/personal/alexis_trautman_bpu_nj_gov/Documents/Documents/Utility Quarterly Tracking Reports/2024/Q1 2024/Final Version/"/>
    </mc:Choice>
  </mc:AlternateContent>
  <bookViews>
    <workbookView xWindow="0" yWindow="0" windowWidth="28800" windowHeight="12450" tabRatio="762"/>
  </bookViews>
  <sheets>
    <sheet name="Qtr NG Master" sheetId="58" r:id="rId1"/>
    <sheet name="Qtr LMI" sheetId="59" r:id="rId2"/>
    <sheet name="Qtr Business Class" sheetId="60" r:id="rId3"/>
    <sheet name="Lookup_Sheet" sheetId="38" state="hidden" r:id="rId4"/>
  </sheets>
  <definedNames>
    <definedName name="_xlnm.Print_Area" localSheetId="2">'Qtr Business Class'!$A$1:$J$22</definedName>
    <definedName name="_xlnm.Print_Area" localSheetId="1">'Qtr LMI'!$A$1:$J$27</definedName>
    <definedName name="_xlnm.Print_Area" localSheetId="0">'Qtr NG Master'!$A$1:$L$36</definedName>
    <definedName name="wrn.CFC._.QUARTER." localSheetId="3" hidden="1">{"CFC COMPARISON",#N/A,FALSE,"CFCCOMP";"CREDIT LETTER",#N/A,FALSE,"CFCCOMP";"DEBT OBLIGATION",#N/A,FALSE,"CFCCOMP";"OFFICERS CERTIFICATE",#N/A,FALSE,"CFCCOMP"}</definedName>
    <definedName name="wrn.CFC._.QUARTER." localSheetId="2" hidden="1">{"CFC COMPARISON",#N/A,FALSE,"CFCCOMP";"CREDIT LETTER",#N/A,FALSE,"CFCCOMP";"DEBT OBLIGATION",#N/A,FALSE,"CFCCOMP";"OFFICERS CERTIFICATE",#N/A,FALSE,"CFCCOMP"}</definedName>
    <definedName name="wrn.CFC._.QUARTER." localSheetId="1" hidden="1">{"CFC COMPARISON",#N/A,FALSE,"CFCCOMP";"CREDIT LETTER",#N/A,FALSE,"CFCCOMP";"DEBT OBLIGATION",#N/A,FALSE,"CFCCOMP";"OFFICERS CERTIFICATE",#N/A,FALSE,"CFCCOMP"}</definedName>
    <definedName name="wrn.CFC._.QUARTER." hidden="1">{"CFC COMPARISON",#N/A,FALSE,"CFCCOMP";"CREDIT LETTER",#N/A,FALSE,"CFCCOMP";"DEBT OBLIGATION",#N/A,FALSE,"CFCCOMP";"OFFICERS CERTIFICATE",#N/A,FALSE,"CFCCOMP"}</definedName>
    <definedName name="wrn.FUEL._.SCHEDULE." localSheetId="3" hidden="1">{"COVER",#N/A,FALSE,"COVERPMT";"COMPANY ORDER",#N/A,FALSE,"COVERPMT";"EXHIBIT A",#N/A,FALSE,"COVERPMT"}</definedName>
    <definedName name="wrn.FUEL._.SCHEDULE." localSheetId="2" hidden="1">{"COVER",#N/A,FALSE,"COVERPMT";"COMPANY ORDER",#N/A,FALSE,"COVERPMT";"EXHIBIT A",#N/A,FALSE,"COVERPMT"}</definedName>
    <definedName name="wrn.FUEL._.SCHEDULE." localSheetId="1" hidden="1">{"COVER",#N/A,FALSE,"COVERPMT";"COMPANY ORDER",#N/A,FALSE,"COVERPMT";"EXHIBIT A",#N/A,FALSE,"COVERPMT"}</definedName>
    <definedName name="wrn.FUEL._.SCHEDULE." hidden="1">{"COVER",#N/A,FALSE,"COVERPMT";"COMPANY ORDER",#N/A,FALSE,"COVERPMT";"EXHIBIT A",#N/A,FALSE,"COVERPMT"}</definedName>
    <definedName name="Z_E3A30FBC_675D_4AD8_9B2D_12956792A138_.wvu.Rows" localSheetId="2" hidden="1">'Qtr Business Class'!#REF!</definedName>
    <definedName name="Z_E3A30FBC_675D_4AD8_9B2D_12956792A138_.wvu.Rows" localSheetId="1" hidden="1">'Qtr LMI'!#REF!</definedName>
  </definedNames>
  <calcPr calcId="162913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58" l="1"/>
  <c r="D17" i="58"/>
  <c r="E21" i="59"/>
  <c r="H29" i="58"/>
  <c r="H28" i="58"/>
  <c r="H27" i="58"/>
  <c r="H26" i="58"/>
  <c r="H23" i="58"/>
  <c r="H22" i="58"/>
  <c r="H21" i="58"/>
  <c r="H20" i="58"/>
  <c r="H16" i="58"/>
  <c r="H15" i="58"/>
  <c r="H14" i="58"/>
  <c r="H13" i="58"/>
  <c r="H11" i="58"/>
  <c r="H10" i="58"/>
  <c r="H9" i="58"/>
  <c r="H8" i="58"/>
  <c r="I12" i="60" l="1"/>
  <c r="I20" i="60" s="1"/>
  <c r="H12" i="60"/>
  <c r="H20" i="60" s="1"/>
  <c r="G12" i="60"/>
  <c r="G20" i="60" s="1"/>
  <c r="F12" i="60"/>
  <c r="F20" i="60" s="1"/>
  <c r="E12" i="60"/>
  <c r="E20" i="60" s="1"/>
  <c r="D12" i="60"/>
  <c r="D20" i="60" s="1"/>
  <c r="I21" i="59"/>
  <c r="H21" i="59"/>
  <c r="G21" i="59"/>
  <c r="F21" i="59"/>
  <c r="D21" i="59"/>
  <c r="I12" i="59"/>
  <c r="I17" i="59" s="1"/>
  <c r="H12" i="59"/>
  <c r="H17" i="59" s="1"/>
  <c r="G12" i="59"/>
  <c r="G17" i="59" s="1"/>
  <c r="F12" i="59"/>
  <c r="F17" i="59" s="1"/>
  <c r="E12" i="59"/>
  <c r="E17" i="59" s="1"/>
  <c r="E25" i="59" s="1"/>
  <c r="D12" i="59"/>
  <c r="D17" i="59" s="1"/>
  <c r="K30" i="58"/>
  <c r="J30" i="58"/>
  <c r="H30" i="58"/>
  <c r="F30" i="58"/>
  <c r="F36" i="58" s="1"/>
  <c r="D30" i="58"/>
  <c r="K24" i="58"/>
  <c r="J24" i="58"/>
  <c r="H24" i="58"/>
  <c r="E24" i="58"/>
  <c r="E36" i="58" s="1"/>
  <c r="F24" i="58"/>
  <c r="G24" i="58" s="1"/>
  <c r="D24" i="58"/>
  <c r="G23" i="58"/>
  <c r="G22" i="58"/>
  <c r="G21" i="58"/>
  <c r="G20" i="58"/>
  <c r="G16" i="58"/>
  <c r="G15" i="58"/>
  <c r="G14" i="58"/>
  <c r="G13" i="58"/>
  <c r="E17" i="58"/>
  <c r="K12" i="58"/>
  <c r="J12" i="58"/>
  <c r="H12" i="58"/>
  <c r="H17" i="58" s="1"/>
  <c r="F12" i="58"/>
  <c r="G12" i="58" s="1"/>
  <c r="D12" i="58"/>
  <c r="G30" i="58" l="1"/>
  <c r="G36" i="58"/>
  <c r="G17" i="58"/>
  <c r="D36" i="58"/>
  <c r="G25" i="59"/>
  <c r="F25" i="59"/>
  <c r="D25" i="59"/>
  <c r="I25" i="59"/>
  <c r="H25" i="59"/>
  <c r="H36" i="58"/>
  <c r="J36" i="58"/>
  <c r="K36" i="58"/>
  <c r="B3" i="60" l="1"/>
  <c r="B3" i="59"/>
  <c r="B3" i="58"/>
</calcChain>
</file>

<file path=xl/sharedStrings.xml><?xml version="1.0" encoding="utf-8"?>
<sst xmlns="http://schemas.openxmlformats.org/spreadsheetml/2006/main" count="186" uniqueCount="112">
  <si>
    <t>N/A</t>
  </si>
  <si>
    <t>Residential</t>
  </si>
  <si>
    <t>Multi-Family</t>
  </si>
  <si>
    <t>Participation</t>
  </si>
  <si>
    <t>HVAC</t>
  </si>
  <si>
    <t>Appliance Rebates</t>
  </si>
  <si>
    <t>Quick Home Energy Check-Up</t>
  </si>
  <si>
    <t>Moderate Income Weatherization</t>
  </si>
  <si>
    <t>Behavioral</t>
  </si>
  <si>
    <t>C&amp;I Direct Install</t>
  </si>
  <si>
    <t>Direct Install</t>
  </si>
  <si>
    <t>Energy Solutions for Business</t>
  </si>
  <si>
    <t>Prescriptive/Custom</t>
  </si>
  <si>
    <t>Energy Management</t>
  </si>
  <si>
    <t>Engineered Solutions</t>
  </si>
  <si>
    <t>Energy Efficiency and PDR Savings Summary</t>
  </si>
  <si>
    <t>Elizabethtown Gas Quarterly Report - Appendix B</t>
  </si>
  <si>
    <t xml:space="preserve"> </t>
  </si>
  <si>
    <t>A</t>
  </si>
  <si>
    <t>B</t>
  </si>
  <si>
    <t>C</t>
  </si>
  <si>
    <t>E</t>
  </si>
  <si>
    <t>F</t>
  </si>
  <si>
    <t>Residential Programs</t>
  </si>
  <si>
    <t>Sub Program or Category¹</t>
  </si>
  <si>
    <t>Efficient Products*</t>
  </si>
  <si>
    <t>Marketplace Efficient Products</t>
  </si>
  <si>
    <t>EE Giveaway Kits</t>
  </si>
  <si>
    <t>Subtotal Efficient Products</t>
  </si>
  <si>
    <t>Existing Homes</t>
  </si>
  <si>
    <t>Home Performance with Energy Star*</t>
  </si>
  <si>
    <t>Total Residential</t>
  </si>
  <si>
    <t>Business Programs</t>
  </si>
  <si>
    <t>Sub-Program</t>
  </si>
  <si>
    <t>Direct Install*</t>
  </si>
  <si>
    <t>Total Business</t>
  </si>
  <si>
    <t>Multi-Family*</t>
  </si>
  <si>
    <t>HPwES</t>
  </si>
  <si>
    <t>Prescriptive/Custom*</t>
  </si>
  <si>
    <t>Subtotal Multi-Family</t>
  </si>
  <si>
    <t>Other Programs</t>
  </si>
  <si>
    <t>Home Optimization &amp; Peak Demand Reduction</t>
  </si>
  <si>
    <t>Total Other</t>
  </si>
  <si>
    <t>Supportive Costs Outside Portfolio</t>
  </si>
  <si>
    <t>Portfolio Total</t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</si>
  <si>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Subprograms provide relevant forecasts as included in the Company's approved EE/PDR Plans. Program delivery elements are generally listed as categories for informational purposes only.  </t>
    </r>
  </si>
  <si>
    <t>* Denotes a core EE program. Home Performance with Energy Star only includes non-LMI; the comparable program for LMI participants is Comfort Partners, which is jointly administered by the State and Utilities.</t>
  </si>
  <si>
    <t>Ex Ante Energy Savings</t>
  </si>
  <si>
    <t>I</t>
  </si>
  <si>
    <t>J</t>
  </si>
  <si>
    <t>K</t>
  </si>
  <si>
    <t>L=K/J</t>
  </si>
  <si>
    <t>M</t>
  </si>
  <si>
    <t>N</t>
  </si>
  <si>
    <t>O</t>
  </si>
  <si>
    <t>P</t>
  </si>
  <si>
    <t>Quarter Annual Retail Energy Savings (DTh)</t>
  </si>
  <si>
    <t>Annual Forecasted Retail Energy Savings (DTh)</t>
  </si>
  <si>
    <t>YTD Reported Retail Energy Savings (DTh)</t>
  </si>
  <si>
    <t>YTD % of Annual Energy Savings</t>
  </si>
  <si>
    <t>YTD Reported Wholesale Energy Savings (DTh)</t>
  </si>
  <si>
    <r>
      <t>YTD Peak Demand Savings (DT)</t>
    </r>
    <r>
      <rPr>
        <vertAlign val="superscript"/>
        <sz val="9"/>
        <color rgb="FFFFFFFF"/>
        <rFont val="Calibri"/>
        <family val="2"/>
        <scheme val="minor"/>
      </rPr>
      <t>3</t>
    </r>
  </si>
  <si>
    <r>
      <t>Quarter Lifetime Retail Savings (DT)</t>
    </r>
    <r>
      <rPr>
        <vertAlign val="superscript"/>
        <sz val="9"/>
        <color rgb="FFFFFFFF"/>
        <rFont val="Calibri"/>
        <family val="2"/>
        <scheme val="minor"/>
      </rPr>
      <t>4</t>
    </r>
  </si>
  <si>
    <r>
      <t>YTD Lifetime Retail Savings (DT)</t>
    </r>
    <r>
      <rPr>
        <vertAlign val="superscript"/>
        <sz val="9"/>
        <color rgb="FFFFFFFF"/>
        <rFont val="Calibri"/>
        <family val="2"/>
        <scheme val="minor"/>
      </rPr>
      <t>4</t>
    </r>
  </si>
  <si>
    <r>
      <t>Prescriptive/Custom*</t>
    </r>
    <r>
      <rPr>
        <vertAlign val="superscript"/>
        <sz val="11"/>
        <color theme="1"/>
        <rFont val="Calibri"/>
        <family val="2"/>
        <scheme val="minor"/>
      </rPr>
      <t>2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</si>
  <si>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Prescriptive/Custom Participation Number is reported on a Measure level</t>
    </r>
  </si>
  <si>
    <r>
      <rPr>
        <vertAlign val="super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 xml:space="preserve"> On-going discussions within the Evaluation, Measurement and Verification (EM&amp;V) Working Group have noted that there is no clearly defined protocol for calculating Peak Demand Savings for natural gas measures.  It is anticipated that this issue will be </t>
    </r>
  </si>
  <si>
    <t>addressed by the EM&amp;V Working Group within this Triennial.  No Peak Demand Savings for natural gas measures will be reported until an agreed upon methodology has been determined.</t>
  </si>
  <si>
    <r>
      <rPr>
        <vertAlign val="superscript"/>
        <sz val="11"/>
        <color theme="1"/>
        <rFont val="Calibri"/>
        <family val="2"/>
      </rPr>
      <t>4</t>
    </r>
    <r>
      <rPr>
        <sz val="11"/>
        <color theme="1"/>
        <rFont val="Calibri"/>
        <family val="2"/>
      </rPr>
      <t xml:space="preserve"> Quarter Lifetime Retail Savings and YTD Lifetime Retail Savings for Behavioral is calculated based on a 1 year Measure Life</t>
    </r>
  </si>
  <si>
    <t>Elizabethtown Gas Quarterly Report - Appendix C</t>
  </si>
  <si>
    <t>Incentive Expenditures (Customer Rebates and Low/no-cost financing)</t>
  </si>
  <si>
    <t>D</t>
  </si>
  <si>
    <t>Reported Participation Number YTD</t>
  </si>
  <si>
    <t>Reported Incentive Costs YTD ($000)</t>
  </si>
  <si>
    <t>Reported Retail Energy Savings YTD (DTh)</t>
  </si>
  <si>
    <t>Sub Program</t>
  </si>
  <si>
    <t>LMI</t>
  </si>
  <si>
    <t>Non-LMI or Unverified</t>
  </si>
  <si>
    <t>Efficient Products</t>
  </si>
  <si>
    <t>Efficient Products Kits</t>
  </si>
  <si>
    <r>
      <t>Home Performance with Energy Star</t>
    </r>
    <r>
      <rPr>
        <vertAlign val="superscript"/>
        <sz val="1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</t>
    </r>
  </si>
  <si>
    <t>Direct Installation/MF QHEC</t>
  </si>
  <si>
    <t>Total Multifamily</t>
  </si>
  <si>
    <t>¹ Income-qualified customers are directed to participate through the Comfort Partners or Moderate Income Weatherization programs.</t>
  </si>
  <si>
    <t>Elizabethtown Gas Quarterly Report - Appendix D</t>
  </si>
  <si>
    <t>Small Commercial</t>
  </si>
  <si>
    <t>Large Commercial</t>
  </si>
  <si>
    <t>FY23-Q2</t>
  </si>
  <si>
    <t>Sector</t>
  </si>
  <si>
    <t>Program</t>
  </si>
  <si>
    <t>ETG</t>
  </si>
  <si>
    <t>Commercial</t>
  </si>
  <si>
    <t xml:space="preserve">Pilot Program </t>
  </si>
  <si>
    <t>Program Manager</t>
  </si>
  <si>
    <t>ACE</t>
  </si>
  <si>
    <t>JCPL</t>
  </si>
  <si>
    <t>NJNG</t>
  </si>
  <si>
    <t>PSEG</t>
  </si>
  <si>
    <t>RECO</t>
  </si>
  <si>
    <t>SJG</t>
  </si>
  <si>
    <t>Reporting Quarter &amp; Year</t>
  </si>
  <si>
    <t>FY22-Q1</t>
  </si>
  <si>
    <t>FY22-Q2</t>
  </si>
  <si>
    <t>FY22-Q3</t>
  </si>
  <si>
    <t>FY22-Q4</t>
  </si>
  <si>
    <t>FY23-Q1</t>
  </si>
  <si>
    <t>FY23-Q3</t>
  </si>
  <si>
    <t>FY23-Q4</t>
  </si>
  <si>
    <t>FY24-Q1</t>
  </si>
  <si>
    <t>FY24-Q2</t>
  </si>
  <si>
    <t>FY24-Q3</t>
  </si>
  <si>
    <t>FY24-Q4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</si>
</sst>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_);_(* \(#,##0\);_(* &quot;-&quot;??_);_(@_)"/>
    <numFmt numFmtId="165" formatCode="&quot;$&quot;#,##0"/>
    <numFmt numFmtId="166" formatCode="&quot;$&quot;#,##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9"/>
      <color indexed="9"/>
      <name val="Calibri"/>
      <family val="2"/>
      <scheme val="minor"/>
    </font>
    <font>
      <sz val="10"/>
      <name val="Arial"/>
      <family val="2"/>
    </font>
    <font>
      <vertAlign val="superscript"/>
      <sz val="9"/>
      <color rgb="FFFFFFFF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vertAlign val="superscript"/>
      <sz val="11"/>
      <color theme="1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1F497D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1F497D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theme="9" tint="0.59999389629810485"/>
        <bgColor indexed="64"/>
      </patternFill>
    </fill>
  </fills>
  <borders count="7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0" fontId="8" fillId="0" borderId="0"/>
    <xf numFmtId="0" fontId="19" fillId="0" borderId="0"/>
    <xf numFmtId="0" fontId="8" fillId="0" borderId="0"/>
  </cellStyleXfs>
  <cellXfs count="330">
    <xf numFmtId="0" fontId="0" fillId="0" borderId="0" xfId="0"/>
    <xf numFmtId="0" fontId="4" fillId="0" borderId="0" xfId="0" applyFont="1"/>
    <xf numFmtId="164" fontId="0" fillId="0" borderId="0" xfId="1" applyNumberFormat="1" applyFont="1"/>
    <xf numFmtId="43" fontId="0" fillId="0" borderId="0" xfId="1" applyFont="1"/>
    <xf numFmtId="0" fontId="5" fillId="0" borderId="0" xfId="0" applyFont="1"/>
    <xf numFmtId="0" fontId="7" fillId="2" borderId="6" xfId="0" applyFont="1" applyFill="1" applyBorder="1" applyAlignment="1">
      <alignment horizontal="center" vertical="center" wrapText="1"/>
    </xf>
    <xf numFmtId="0" fontId="3" fillId="3" borderId="16" xfId="0" applyFont="1" applyFill="1" applyBorder="1"/>
    <xf numFmtId="0" fontId="3" fillId="3" borderId="23" xfId="0" applyFont="1" applyFill="1" applyBorder="1"/>
    <xf numFmtId="164" fontId="3" fillId="3" borderId="18" xfId="1" applyNumberFormat="1" applyFont="1" applyFill="1" applyBorder="1" applyAlignment="1"/>
    <xf numFmtId="0" fontId="0" fillId="0" borderId="20" xfId="0" applyBorder="1"/>
    <xf numFmtId="0" fontId="3" fillId="3" borderId="10" xfId="0" applyFont="1" applyFill="1" applyBorder="1"/>
    <xf numFmtId="0" fontId="2" fillId="0" borderId="0" xfId="0" applyFont="1"/>
    <xf numFmtId="0" fontId="7" fillId="2" borderId="10" xfId="0" applyFont="1" applyFill="1" applyBorder="1" applyAlignment="1">
      <alignment horizontal="center" vertical="center" wrapText="1"/>
    </xf>
    <xf numFmtId="0" fontId="0" fillId="0" borderId="18" xfId="0" applyBorder="1"/>
    <xf numFmtId="0" fontId="7" fillId="2" borderId="8" xfId="0" applyFont="1" applyFill="1" applyBorder="1" applyAlignment="1">
      <alignment horizontal="center" vertical="center" wrapText="1"/>
    </xf>
    <xf numFmtId="0" fontId="3" fillId="3" borderId="13" xfId="0" applyFont="1" applyFill="1" applyBorder="1"/>
    <xf numFmtId="0" fontId="0" fillId="2" borderId="6" xfId="0" applyFill="1" applyBorder="1" applyAlignment="1">
      <alignment vertical="center" wrapText="1"/>
    </xf>
    <xf numFmtId="0" fontId="0" fillId="2" borderId="8" xfId="0" applyFill="1" applyBorder="1" applyAlignment="1">
      <alignment vertical="center" wrapText="1"/>
    </xf>
    <xf numFmtId="0" fontId="3" fillId="3" borderId="36" xfId="0" applyFont="1" applyFill="1" applyBorder="1"/>
    <xf numFmtId="164" fontId="3" fillId="3" borderId="39" xfId="1" applyNumberFormat="1" applyFont="1" applyFill="1" applyBorder="1" applyAlignment="1"/>
    <xf numFmtId="0" fontId="10" fillId="0" borderId="0" xfId="0" applyFont="1"/>
    <xf numFmtId="0" fontId="7" fillId="2" borderId="43" xfId="0" applyFont="1" applyFill="1" applyBorder="1" applyAlignment="1">
      <alignment horizontal="center" vertical="center" wrapText="1"/>
    </xf>
    <xf numFmtId="164" fontId="7" fillId="2" borderId="12" xfId="1" applyNumberFormat="1" applyFont="1" applyFill="1" applyBorder="1" applyAlignment="1">
      <alignment horizontal="center" vertical="center" wrapText="1"/>
    </xf>
    <xf numFmtId="0" fontId="6" fillId="6" borderId="42" xfId="0" applyFont="1" applyFill="1" applyBorder="1" applyAlignment="1">
      <alignment horizontal="center" vertical="center" wrapText="1"/>
    </xf>
    <xf numFmtId="0" fontId="6" fillId="6" borderId="44" xfId="0" applyFont="1" applyFill="1" applyBorder="1" applyAlignment="1">
      <alignment horizontal="center" vertical="center" wrapText="1"/>
    </xf>
    <xf numFmtId="0" fontId="6" fillId="6" borderId="0" xfId="0" applyFont="1" applyFill="1" applyAlignment="1">
      <alignment horizontal="center" vertical="center" wrapText="1"/>
    </xf>
    <xf numFmtId="164" fontId="3" fillId="3" borderId="45" xfId="1" applyNumberFormat="1" applyFont="1" applyFill="1" applyBorder="1" applyAlignment="1"/>
    <xf numFmtId="164" fontId="3" fillId="5" borderId="36" xfId="1" applyNumberFormat="1" applyFont="1" applyFill="1" applyBorder="1" applyAlignment="1"/>
    <xf numFmtId="164" fontId="3" fillId="5" borderId="39" xfId="1" applyNumberFormat="1" applyFont="1" applyFill="1" applyBorder="1" applyAlignment="1"/>
    <xf numFmtId="164" fontId="3" fillId="5" borderId="40" xfId="1" applyNumberFormat="1" applyFont="1" applyFill="1" applyBorder="1" applyAlignment="1"/>
    <xf numFmtId="43" fontId="3" fillId="5" borderId="39" xfId="1" applyFont="1" applyFill="1" applyBorder="1" applyAlignment="1"/>
    <xf numFmtId="0" fontId="3" fillId="3" borderId="39" xfId="0" applyFont="1" applyFill="1" applyBorder="1"/>
    <xf numFmtId="0" fontId="0" fillId="0" borderId="51" xfId="0" applyBorder="1" applyAlignment="1">
      <alignment horizontal="left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0" fillId="0" borderId="53" xfId="0" applyBorder="1" applyAlignment="1">
      <alignment horizontal="left" vertical="center" wrapText="1"/>
    </xf>
    <xf numFmtId="0" fontId="0" fillId="0" borderId="52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3" fillId="3" borderId="58" xfId="0" applyFont="1" applyFill="1" applyBorder="1"/>
    <xf numFmtId="0" fontId="0" fillId="0" borderId="52" xfId="0" applyBorder="1" applyAlignment="1">
      <alignment vertical="center" wrapText="1"/>
    </xf>
    <xf numFmtId="0" fontId="3" fillId="3" borderId="55" xfId="0" applyFont="1" applyFill="1" applyBorder="1"/>
    <xf numFmtId="0" fontId="3" fillId="3" borderId="47" xfId="0" applyFont="1" applyFill="1" applyBorder="1"/>
    <xf numFmtId="0" fontId="0" fillId="0" borderId="52" xfId="0" applyBorder="1"/>
    <xf numFmtId="0" fontId="3" fillId="3" borderId="49" xfId="0" applyFont="1" applyFill="1" applyBorder="1"/>
    <xf numFmtId="0" fontId="3" fillId="3" borderId="62" xfId="0" applyFont="1" applyFill="1" applyBorder="1"/>
    <xf numFmtId="0" fontId="0" fillId="2" borderId="50" xfId="0" applyFill="1" applyBorder="1" applyAlignment="1">
      <alignment vertical="center" wrapText="1"/>
    </xf>
    <xf numFmtId="0" fontId="0" fillId="0" borderId="47" xfId="0" applyBorder="1" applyAlignment="1">
      <alignment horizontal="left" vertical="center" wrapText="1"/>
    </xf>
    <xf numFmtId="0" fontId="0" fillId="2" borderId="33" xfId="0" applyFill="1" applyBorder="1" applyAlignment="1">
      <alignment vertical="center" wrapText="1"/>
    </xf>
    <xf numFmtId="0" fontId="3" fillId="3" borderId="24" xfId="0" applyFont="1" applyFill="1" applyBorder="1"/>
    <xf numFmtId="0" fontId="6" fillId="2" borderId="21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63" xfId="0" applyFont="1" applyFill="1" applyBorder="1" applyAlignment="1">
      <alignment horizontal="center" vertical="center" wrapText="1"/>
    </xf>
    <xf numFmtId="0" fontId="3" fillId="3" borderId="45" xfId="0" applyFont="1" applyFill="1" applyBorder="1"/>
    <xf numFmtId="0" fontId="0" fillId="2" borderId="34" xfId="0" applyFill="1" applyBorder="1" applyAlignment="1">
      <alignment vertical="center" wrapText="1"/>
    </xf>
    <xf numFmtId="0" fontId="0" fillId="2" borderId="64" xfId="0" applyFill="1" applyBorder="1" applyAlignment="1">
      <alignment vertical="center" wrapText="1"/>
    </xf>
    <xf numFmtId="0" fontId="3" fillId="3" borderId="37" xfId="0" applyFont="1" applyFill="1" applyBorder="1"/>
    <xf numFmtId="0" fontId="7" fillId="6" borderId="21" xfId="0" applyFont="1" applyFill="1" applyBorder="1" applyAlignment="1">
      <alignment horizontal="center" vertical="center" wrapText="1"/>
    </xf>
    <xf numFmtId="0" fontId="7" fillId="6" borderId="63" xfId="0" applyFont="1" applyFill="1" applyBorder="1" applyAlignment="1">
      <alignment horizontal="center" vertical="center" wrapText="1"/>
    </xf>
    <xf numFmtId="0" fontId="6" fillId="6" borderId="56" xfId="0" applyFont="1" applyFill="1" applyBorder="1" applyAlignment="1">
      <alignment horizontal="center" vertical="center" wrapText="1"/>
    </xf>
    <xf numFmtId="0" fontId="6" fillId="6" borderId="55" xfId="0" applyFont="1" applyFill="1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0" fontId="3" fillId="3" borderId="54" xfId="0" applyFont="1" applyFill="1" applyBorder="1"/>
    <xf numFmtId="0" fontId="0" fillId="0" borderId="21" xfId="0" applyBorder="1"/>
    <xf numFmtId="0" fontId="0" fillId="0" borderId="38" xfId="0" applyBorder="1"/>
    <xf numFmtId="0" fontId="0" fillId="7" borderId="0" xfId="0" applyFill="1"/>
    <xf numFmtId="0" fontId="0" fillId="0" borderId="48" xfId="0" applyBorder="1" applyAlignment="1">
      <alignment vertical="center" wrapText="1"/>
    </xf>
    <xf numFmtId="0" fontId="0" fillId="4" borderId="33" xfId="0" applyFill="1" applyBorder="1" applyAlignment="1">
      <alignment horizontal="left" vertical="center" wrapText="1"/>
    </xf>
    <xf numFmtId="0" fontId="0" fillId="4" borderId="10" xfId="0" applyFill="1" applyBorder="1" applyAlignment="1">
      <alignment horizontal="left" vertical="center" wrapText="1"/>
    </xf>
    <xf numFmtId="0" fontId="6" fillId="6" borderId="18" xfId="0" applyFont="1" applyFill="1" applyBorder="1" applyAlignment="1">
      <alignment horizontal="center" vertical="center" wrapText="1"/>
    </xf>
    <xf numFmtId="0" fontId="0" fillId="4" borderId="18" xfId="0" applyFill="1" applyBorder="1" applyAlignment="1">
      <alignment horizontal="left" vertical="center" wrapText="1"/>
    </xf>
    <xf numFmtId="0" fontId="0" fillId="4" borderId="29" xfId="0" applyFill="1" applyBorder="1" applyAlignment="1">
      <alignment horizontal="left" vertical="center" wrapText="1"/>
    </xf>
    <xf numFmtId="0" fontId="0" fillId="4" borderId="6" xfId="0" applyFill="1" applyBorder="1" applyAlignment="1">
      <alignment horizontal="left" vertical="center" wrapText="1"/>
    </xf>
    <xf numFmtId="0" fontId="16" fillId="8" borderId="58" xfId="0" applyFont="1" applyFill="1" applyBorder="1"/>
    <xf numFmtId="0" fontId="16" fillId="8" borderId="56" xfId="0" applyFont="1" applyFill="1" applyBorder="1"/>
    <xf numFmtId="0" fontId="16" fillId="8" borderId="17" xfId="0" applyFont="1" applyFill="1" applyBorder="1" applyAlignment="1">
      <alignment vertical="center"/>
    </xf>
    <xf numFmtId="0" fontId="16" fillId="8" borderId="22" xfId="0" applyFont="1" applyFill="1" applyBorder="1" applyAlignment="1">
      <alignment vertical="center"/>
    </xf>
    <xf numFmtId="0" fontId="16" fillId="8" borderId="63" xfId="0" applyFont="1" applyFill="1" applyBorder="1" applyAlignment="1">
      <alignment vertical="center"/>
    </xf>
    <xf numFmtId="166" fontId="16" fillId="8" borderId="58" xfId="0" applyNumberFormat="1" applyFont="1" applyFill="1" applyBorder="1" applyAlignment="1">
      <alignment horizontal="center" vertical="center"/>
    </xf>
    <xf numFmtId="166" fontId="16" fillId="8" borderId="64" xfId="0" applyNumberFormat="1" applyFont="1" applyFill="1" applyBorder="1" applyAlignment="1">
      <alignment horizontal="center" vertical="center" wrapText="1"/>
    </xf>
    <xf numFmtId="0" fontId="16" fillId="11" borderId="36" xfId="0" applyFont="1" applyFill="1" applyBorder="1"/>
    <xf numFmtId="0" fontId="16" fillId="8" borderId="36" xfId="0" applyFont="1" applyFill="1" applyBorder="1"/>
    <xf numFmtId="0" fontId="16" fillId="8" borderId="40" xfId="0" applyFont="1" applyFill="1" applyBorder="1"/>
    <xf numFmtId="0" fontId="16" fillId="11" borderId="40" xfId="0" applyFont="1" applyFill="1" applyBorder="1"/>
    <xf numFmtId="0" fontId="15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7" fillId="2" borderId="39" xfId="0" applyFont="1" applyFill="1" applyBorder="1" applyAlignment="1">
      <alignment horizontal="center" vertical="center" wrapText="1"/>
    </xf>
    <xf numFmtId="3" fontId="6" fillId="2" borderId="21" xfId="0" applyNumberFormat="1" applyFont="1" applyFill="1" applyBorder="1" applyAlignment="1">
      <alignment horizontal="center" vertical="center" wrapText="1"/>
    </xf>
    <xf numFmtId="3" fontId="7" fillId="2" borderId="38" xfId="0" applyNumberFormat="1" applyFont="1" applyFill="1" applyBorder="1" applyAlignment="1">
      <alignment horizontal="center" vertical="center" wrapText="1"/>
    </xf>
    <xf numFmtId="3" fontId="16" fillId="8" borderId="58" xfId="0" applyNumberFormat="1" applyFont="1" applyFill="1" applyBorder="1" applyAlignment="1">
      <alignment horizontal="center" vertical="center"/>
    </xf>
    <xf numFmtId="3" fontId="16" fillId="8" borderId="64" xfId="0" applyNumberFormat="1" applyFont="1" applyFill="1" applyBorder="1" applyAlignment="1">
      <alignment horizontal="center" vertical="center" wrapText="1"/>
    </xf>
    <xf numFmtId="3" fontId="16" fillId="8" borderId="55" xfId="0" applyNumberFormat="1" applyFont="1" applyFill="1" applyBorder="1" applyAlignment="1">
      <alignment horizontal="center"/>
    </xf>
    <xf numFmtId="3" fontId="16" fillId="8" borderId="45" xfId="0" applyNumberFormat="1" applyFont="1" applyFill="1" applyBorder="1" applyAlignment="1">
      <alignment horizontal="center"/>
    </xf>
    <xf numFmtId="3" fontId="16" fillId="8" borderId="10" xfId="0" applyNumberFormat="1" applyFont="1" applyFill="1" applyBorder="1" applyAlignment="1">
      <alignment horizontal="center"/>
    </xf>
    <xf numFmtId="3" fontId="15" fillId="9" borderId="6" xfId="0" applyNumberFormat="1" applyFont="1" applyFill="1" applyBorder="1" applyAlignment="1">
      <alignment horizontal="center" vertical="center" wrapText="1"/>
    </xf>
    <xf numFmtId="3" fontId="15" fillId="9" borderId="34" xfId="0" applyNumberFormat="1" applyFont="1" applyFill="1" applyBorder="1" applyAlignment="1">
      <alignment horizontal="center" vertical="center" wrapText="1"/>
    </xf>
    <xf numFmtId="3" fontId="16" fillId="11" borderId="36" xfId="0" applyNumberFormat="1" applyFont="1" applyFill="1" applyBorder="1"/>
    <xf numFmtId="3" fontId="16" fillId="11" borderId="45" xfId="0" applyNumberFormat="1" applyFont="1" applyFill="1" applyBorder="1"/>
    <xf numFmtId="4" fontId="7" fillId="2" borderId="43" xfId="0" applyNumberFormat="1" applyFont="1" applyFill="1" applyBorder="1" applyAlignment="1">
      <alignment horizontal="center" vertical="center" wrapText="1"/>
    </xf>
    <xf numFmtId="4" fontId="7" fillId="2" borderId="30" xfId="0" applyNumberFormat="1" applyFont="1" applyFill="1" applyBorder="1" applyAlignment="1">
      <alignment horizontal="center" vertical="center" wrapText="1"/>
    </xf>
    <xf numFmtId="4" fontId="16" fillId="8" borderId="22" xfId="0" applyNumberFormat="1" applyFont="1" applyFill="1" applyBorder="1" applyAlignment="1">
      <alignment vertical="center"/>
    </xf>
    <xf numFmtId="4" fontId="3" fillId="5" borderId="39" xfId="1" applyNumberFormat="1" applyFont="1" applyFill="1" applyBorder="1" applyAlignment="1"/>
    <xf numFmtId="0" fontId="0" fillId="0" borderId="53" xfId="0" applyBorder="1"/>
    <xf numFmtId="3" fontId="15" fillId="0" borderId="58" xfId="0" applyNumberFormat="1" applyFont="1" applyBorder="1" applyAlignment="1">
      <alignment horizontal="center" vertical="center"/>
    </xf>
    <xf numFmtId="3" fontId="15" fillId="0" borderId="64" xfId="0" applyNumberFormat="1" applyFont="1" applyBorder="1" applyAlignment="1">
      <alignment horizontal="center" vertical="center"/>
    </xf>
    <xf numFmtId="3" fontId="15" fillId="0" borderId="26" xfId="0" applyNumberFormat="1" applyFont="1" applyBorder="1" applyAlignment="1">
      <alignment horizontal="center" vertical="center"/>
    </xf>
    <xf numFmtId="3" fontId="15" fillId="0" borderId="35" xfId="0" applyNumberFormat="1" applyFont="1" applyBorder="1" applyAlignment="1">
      <alignment horizontal="center" vertical="center"/>
    </xf>
    <xf numFmtId="3" fontId="15" fillId="0" borderId="19" xfId="0" applyNumberFormat="1" applyFont="1" applyBorder="1" applyAlignment="1">
      <alignment horizontal="center" vertical="center"/>
    </xf>
    <xf numFmtId="3" fontId="15" fillId="0" borderId="56" xfId="0" applyNumberFormat="1" applyFont="1" applyBorder="1" applyAlignment="1">
      <alignment horizontal="center" vertical="center"/>
    </xf>
    <xf numFmtId="3" fontId="15" fillId="0" borderId="54" xfId="0" applyNumberFormat="1" applyFont="1" applyBorder="1" applyAlignment="1">
      <alignment horizontal="center" vertical="center"/>
    </xf>
    <xf numFmtId="3" fontId="15" fillId="0" borderId="66" xfId="0" applyNumberFormat="1" applyFont="1" applyBorder="1" applyAlignment="1">
      <alignment horizontal="center" vertical="center"/>
    </xf>
    <xf numFmtId="3" fontId="15" fillId="0" borderId="37" xfId="0" applyNumberFormat="1" applyFont="1" applyBorder="1" applyAlignment="1">
      <alignment horizontal="center" vertical="center"/>
    </xf>
    <xf numFmtId="3" fontId="15" fillId="9" borderId="57" xfId="0" applyNumberFormat="1" applyFont="1" applyFill="1" applyBorder="1" applyAlignment="1">
      <alignment horizontal="center" vertical="center" wrapText="1"/>
    </xf>
    <xf numFmtId="3" fontId="15" fillId="0" borderId="33" xfId="0" applyNumberFormat="1" applyFont="1" applyBorder="1" applyAlignment="1">
      <alignment horizontal="center" vertical="center"/>
    </xf>
    <xf numFmtId="3" fontId="15" fillId="0" borderId="60" xfId="0" applyNumberFormat="1" applyFont="1" applyBorder="1" applyAlignment="1">
      <alignment horizontal="center" vertical="center"/>
    </xf>
    <xf numFmtId="3" fontId="15" fillId="0" borderId="20" xfId="0" applyNumberFormat="1" applyFont="1" applyBorder="1" applyAlignment="1">
      <alignment horizontal="center" vertical="center"/>
    </xf>
    <xf numFmtId="3" fontId="16" fillId="8" borderId="23" xfId="0" applyNumberFormat="1" applyFont="1" applyFill="1" applyBorder="1" applyAlignment="1">
      <alignment horizontal="center"/>
    </xf>
    <xf numFmtId="3" fontId="16" fillId="8" borderId="65" xfId="0" applyNumberFormat="1" applyFont="1" applyFill="1" applyBorder="1" applyAlignment="1">
      <alignment horizontal="center"/>
    </xf>
    <xf numFmtId="3" fontId="15" fillId="0" borderId="20" xfId="0" applyNumberFormat="1" applyFont="1" applyBorder="1" applyAlignment="1">
      <alignment horizontal="center"/>
    </xf>
    <xf numFmtId="3" fontId="15" fillId="0" borderId="35" xfId="0" applyNumberFormat="1" applyFont="1" applyBorder="1" applyAlignment="1">
      <alignment horizontal="center"/>
    </xf>
    <xf numFmtId="0" fontId="17" fillId="0" borderId="0" xfId="0" applyFont="1" applyAlignment="1">
      <alignment vertical="center"/>
    </xf>
    <xf numFmtId="0" fontId="15" fillId="0" borderId="10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6" fillId="8" borderId="36" xfId="0" applyFont="1" applyFill="1" applyBorder="1" applyAlignment="1">
      <alignment horizontal="center"/>
    </xf>
    <xf numFmtId="0" fontId="15" fillId="9" borderId="33" xfId="0" applyFont="1" applyFill="1" applyBorder="1" applyAlignment="1">
      <alignment horizontal="center" vertical="center" wrapText="1"/>
    </xf>
    <xf numFmtId="0" fontId="15" fillId="9" borderId="60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63" xfId="0" applyBorder="1" applyAlignment="1">
      <alignment horizontal="center"/>
    </xf>
    <xf numFmtId="0" fontId="3" fillId="3" borderId="36" xfId="0" applyFont="1" applyFill="1" applyBorder="1" applyAlignment="1">
      <alignment horizontal="center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/>
    </xf>
    <xf numFmtId="3" fontId="15" fillId="0" borderId="6" xfId="0" applyNumberFormat="1" applyFont="1" applyBorder="1" applyAlignment="1">
      <alignment horizontal="center" vertical="center"/>
    </xf>
    <xf numFmtId="3" fontId="15" fillId="10" borderId="50" xfId="0" applyNumberFormat="1" applyFont="1" applyFill="1" applyBorder="1" applyAlignment="1">
      <alignment horizontal="center" vertical="center"/>
    </xf>
    <xf numFmtId="3" fontId="15" fillId="0" borderId="50" xfId="0" applyNumberFormat="1" applyFont="1" applyBorder="1" applyAlignment="1">
      <alignment horizontal="center" vertical="center"/>
    </xf>
    <xf numFmtId="3" fontId="15" fillId="10" borderId="18" xfId="0" applyNumberFormat="1" applyFont="1" applyFill="1" applyBorder="1" applyAlignment="1">
      <alignment horizontal="center" vertical="center"/>
    </xf>
    <xf numFmtId="3" fontId="15" fillId="0" borderId="18" xfId="0" applyNumberFormat="1" applyFont="1" applyBorder="1" applyAlignment="1">
      <alignment horizontal="center" vertical="center"/>
    </xf>
    <xf numFmtId="3" fontId="15" fillId="0" borderId="13" xfId="0" applyNumberFormat="1" applyFont="1" applyBorder="1" applyAlignment="1">
      <alignment horizontal="center" vertical="center"/>
    </xf>
    <xf numFmtId="3" fontId="15" fillId="0" borderId="24" xfId="0" applyNumberFormat="1" applyFont="1" applyBorder="1" applyAlignment="1">
      <alignment horizontal="center" vertical="center"/>
    </xf>
    <xf numFmtId="3" fontId="15" fillId="0" borderId="10" xfId="0" applyNumberFormat="1" applyFont="1" applyBorder="1" applyAlignment="1">
      <alignment horizontal="center" vertical="center"/>
    </xf>
    <xf numFmtId="3" fontId="15" fillId="0" borderId="67" xfId="0" applyNumberFormat="1" applyFont="1" applyBorder="1" applyAlignment="1">
      <alignment horizontal="center" vertical="center"/>
    </xf>
    <xf numFmtId="3" fontId="15" fillId="0" borderId="22" xfId="0" applyNumberFormat="1" applyFont="1" applyBorder="1" applyAlignment="1">
      <alignment horizontal="center" vertical="center"/>
    </xf>
    <xf numFmtId="3" fontId="15" fillId="9" borderId="8" xfId="0" applyNumberFormat="1" applyFont="1" applyFill="1" applyBorder="1" applyAlignment="1">
      <alignment horizontal="center" vertical="center" wrapText="1"/>
    </xf>
    <xf numFmtId="3" fontId="16" fillId="8" borderId="18" xfId="0" applyNumberFormat="1" applyFont="1" applyFill="1" applyBorder="1" applyAlignment="1">
      <alignment horizontal="center" vertical="center"/>
    </xf>
    <xf numFmtId="3" fontId="15" fillId="0" borderId="8" xfId="0" applyNumberFormat="1" applyFont="1" applyBorder="1" applyAlignment="1">
      <alignment horizontal="center" vertical="center"/>
    </xf>
    <xf numFmtId="3" fontId="16" fillId="8" borderId="36" xfId="0" applyNumberFormat="1" applyFont="1" applyFill="1" applyBorder="1" applyAlignment="1">
      <alignment horizontal="center"/>
    </xf>
    <xf numFmtId="3" fontId="15" fillId="9" borderId="33" xfId="0" applyNumberFormat="1" applyFont="1" applyFill="1" applyBorder="1" applyAlignment="1">
      <alignment horizontal="center" vertical="center" wrapText="1"/>
    </xf>
    <xf numFmtId="3" fontId="15" fillId="9" borderId="50" xfId="0" applyNumberFormat="1" applyFont="1" applyFill="1" applyBorder="1" applyAlignment="1">
      <alignment horizontal="center" vertical="center" wrapText="1"/>
    </xf>
    <xf numFmtId="3" fontId="15" fillId="10" borderId="8" xfId="0" applyNumberFormat="1" applyFont="1" applyFill="1" applyBorder="1" applyAlignment="1">
      <alignment horizontal="center" vertical="center"/>
    </xf>
    <xf numFmtId="3" fontId="15" fillId="10" borderId="24" xfId="0" applyNumberFormat="1" applyFont="1" applyFill="1" applyBorder="1" applyAlignment="1">
      <alignment horizontal="center" vertical="center"/>
    </xf>
    <xf numFmtId="3" fontId="15" fillId="10" borderId="39" xfId="0" applyNumberFormat="1" applyFont="1" applyFill="1" applyBorder="1" applyAlignment="1">
      <alignment horizontal="center" vertical="center"/>
    </xf>
    <xf numFmtId="3" fontId="15" fillId="0" borderId="39" xfId="0" applyNumberFormat="1" applyFont="1" applyBorder="1" applyAlignment="1">
      <alignment horizontal="center" vertical="center"/>
    </xf>
    <xf numFmtId="3" fontId="15" fillId="0" borderId="36" xfId="0" applyNumberFormat="1" applyFont="1" applyBorder="1" applyAlignment="1">
      <alignment horizontal="center" vertical="center"/>
    </xf>
    <xf numFmtId="0" fontId="16" fillId="8" borderId="2" xfId="0" applyFont="1" applyFill="1" applyBorder="1" applyAlignment="1">
      <alignment horizontal="center" vertical="center"/>
    </xf>
    <xf numFmtId="0" fontId="16" fillId="8" borderId="63" xfId="0" applyFont="1" applyFill="1" applyBorder="1" applyAlignment="1">
      <alignment horizontal="center" vertical="center" wrapText="1"/>
    </xf>
    <xf numFmtId="3" fontId="15" fillId="0" borderId="17" xfId="0" applyNumberFormat="1" applyFont="1" applyBorder="1" applyAlignment="1">
      <alignment horizontal="center" vertical="center"/>
    </xf>
    <xf numFmtId="3" fontId="15" fillId="0" borderId="28" xfId="0" applyNumberFormat="1" applyFont="1" applyBorder="1" applyAlignment="1">
      <alignment horizontal="center" vertical="center"/>
    </xf>
    <xf numFmtId="3" fontId="15" fillId="0" borderId="11" xfId="0" applyNumberFormat="1" applyFont="1" applyBorder="1" applyAlignment="1">
      <alignment horizontal="center" vertical="center"/>
    </xf>
    <xf numFmtId="3" fontId="15" fillId="0" borderId="27" xfId="0" applyNumberFormat="1" applyFont="1" applyBorder="1" applyAlignment="1">
      <alignment horizontal="center" vertical="center"/>
    </xf>
    <xf numFmtId="3" fontId="15" fillId="0" borderId="2" xfId="0" applyNumberFormat="1" applyFont="1" applyBorder="1" applyAlignment="1">
      <alignment horizontal="center" vertical="center"/>
    </xf>
    <xf numFmtId="3" fontId="15" fillId="0" borderId="4" xfId="0" applyNumberFormat="1" applyFont="1" applyBorder="1" applyAlignment="1">
      <alignment horizontal="center" vertical="center"/>
    </xf>
    <xf numFmtId="3" fontId="15" fillId="0" borderId="3" xfId="0" applyNumberFormat="1" applyFont="1" applyBorder="1" applyAlignment="1">
      <alignment horizontal="center" vertical="center"/>
    </xf>
    <xf numFmtId="3" fontId="16" fillId="8" borderId="44" xfId="0" applyNumberFormat="1" applyFont="1" applyFill="1" applyBorder="1" applyAlignment="1">
      <alignment horizontal="center" vertical="center"/>
    </xf>
    <xf numFmtId="3" fontId="16" fillId="8" borderId="39" xfId="0" applyNumberFormat="1" applyFont="1" applyFill="1" applyBorder="1" applyAlignment="1">
      <alignment horizontal="center" vertical="center"/>
    </xf>
    <xf numFmtId="3" fontId="16" fillId="8" borderId="59" xfId="0" applyNumberFormat="1" applyFont="1" applyFill="1" applyBorder="1" applyAlignment="1">
      <alignment horizontal="center" vertical="center"/>
    </xf>
    <xf numFmtId="3" fontId="15" fillId="9" borderId="61" xfId="0" applyNumberFormat="1" applyFont="1" applyFill="1" applyBorder="1" applyAlignment="1">
      <alignment horizontal="center" vertical="center" wrapText="1"/>
    </xf>
    <xf numFmtId="3" fontId="15" fillId="9" borderId="9" xfId="0" applyNumberFormat="1" applyFont="1" applyFill="1" applyBorder="1" applyAlignment="1">
      <alignment horizontal="center" vertical="center" wrapText="1"/>
    </xf>
    <xf numFmtId="3" fontId="16" fillId="8" borderId="26" xfId="0" applyNumberFormat="1" applyFont="1" applyFill="1" applyBorder="1" applyAlignment="1">
      <alignment horizontal="center" vertical="center"/>
    </xf>
    <xf numFmtId="3" fontId="16" fillId="8" borderId="27" xfId="0" applyNumberFormat="1" applyFont="1" applyFill="1" applyBorder="1" applyAlignment="1">
      <alignment horizontal="center" vertical="center"/>
    </xf>
    <xf numFmtId="3" fontId="16" fillId="8" borderId="28" xfId="0" applyNumberFormat="1" applyFont="1" applyFill="1" applyBorder="1" applyAlignment="1">
      <alignment horizontal="center" vertical="center"/>
    </xf>
    <xf numFmtId="3" fontId="15" fillId="0" borderId="1" xfId="0" applyNumberFormat="1" applyFont="1" applyBorder="1" applyAlignment="1">
      <alignment horizontal="center" vertical="center"/>
    </xf>
    <xf numFmtId="3" fontId="15" fillId="0" borderId="43" xfId="0" applyNumberFormat="1" applyFont="1" applyBorder="1" applyAlignment="1">
      <alignment horizontal="center" vertical="center"/>
    </xf>
    <xf numFmtId="3" fontId="15" fillId="0" borderId="32" xfId="0" applyNumberFormat="1" applyFont="1" applyBorder="1" applyAlignment="1">
      <alignment horizontal="center" vertical="center"/>
    </xf>
    <xf numFmtId="3" fontId="15" fillId="0" borderId="12" xfId="0" applyNumberFormat="1" applyFont="1" applyBorder="1" applyAlignment="1">
      <alignment horizontal="center" vertical="center"/>
    </xf>
    <xf numFmtId="3" fontId="16" fillId="8" borderId="36" xfId="0" applyNumberFormat="1" applyFont="1" applyFill="1" applyBorder="1" applyAlignment="1">
      <alignment horizontal="center" vertical="center"/>
    </xf>
    <xf numFmtId="3" fontId="16" fillId="8" borderId="45" xfId="0" applyNumberFormat="1" applyFont="1" applyFill="1" applyBorder="1" applyAlignment="1">
      <alignment horizontal="center" vertical="center"/>
    </xf>
    <xf numFmtId="3" fontId="15" fillId="0" borderId="23" xfId="0" applyNumberFormat="1" applyFont="1" applyBorder="1" applyAlignment="1">
      <alignment horizontal="center" vertical="center"/>
    </xf>
    <xf numFmtId="3" fontId="16" fillId="8" borderId="10" xfId="0" applyNumberFormat="1" applyFont="1" applyFill="1" applyBorder="1" applyAlignment="1">
      <alignment horizontal="center" vertical="center"/>
    </xf>
    <xf numFmtId="3" fontId="16" fillId="8" borderId="13" xfId="0" applyNumberFormat="1" applyFont="1" applyFill="1" applyBorder="1" applyAlignment="1">
      <alignment horizontal="center" vertical="center"/>
    </xf>
    <xf numFmtId="3" fontId="15" fillId="9" borderId="7" xfId="0" applyNumberFormat="1" applyFont="1" applyFill="1" applyBorder="1" applyAlignment="1">
      <alignment horizontal="center" vertical="center" wrapText="1"/>
    </xf>
    <xf numFmtId="165" fontId="15" fillId="0" borderId="58" xfId="0" applyNumberFormat="1" applyFont="1" applyBorder="1" applyAlignment="1">
      <alignment horizontal="center" vertical="center"/>
    </xf>
    <xf numFmtId="165" fontId="15" fillId="0" borderId="60" xfId="0" applyNumberFormat="1" applyFont="1" applyBorder="1" applyAlignment="1">
      <alignment horizontal="center" vertical="center"/>
    </xf>
    <xf numFmtId="165" fontId="15" fillId="0" borderId="20" xfId="0" applyNumberFormat="1" applyFont="1" applyBorder="1" applyAlignment="1">
      <alignment horizontal="center" vertical="center"/>
    </xf>
    <xf numFmtId="165" fontId="14" fillId="0" borderId="28" xfId="0" applyNumberFormat="1" applyFont="1" applyBorder="1" applyAlignment="1">
      <alignment horizontal="center"/>
    </xf>
    <xf numFmtId="165" fontId="15" fillId="0" borderId="26" xfId="0" applyNumberFormat="1" applyFont="1" applyBorder="1" applyAlignment="1">
      <alignment horizontal="center" vertical="center"/>
    </xf>
    <xf numFmtId="165" fontId="15" fillId="0" borderId="19" xfId="0" applyNumberFormat="1" applyFont="1" applyBorder="1" applyAlignment="1">
      <alignment horizontal="center" vertical="center"/>
    </xf>
    <xf numFmtId="165" fontId="15" fillId="0" borderId="56" xfId="0" applyNumberFormat="1" applyFont="1" applyBorder="1" applyAlignment="1">
      <alignment horizontal="center" vertical="center"/>
    </xf>
    <xf numFmtId="165" fontId="14" fillId="0" borderId="11" xfId="0" applyNumberFormat="1" applyFont="1" applyBorder="1" applyAlignment="1">
      <alignment horizontal="center"/>
    </xf>
    <xf numFmtId="165" fontId="14" fillId="0" borderId="60" xfId="0" applyNumberFormat="1" applyFont="1" applyBorder="1" applyAlignment="1">
      <alignment horizontal="center" vertical="center"/>
    </xf>
    <xf numFmtId="165" fontId="15" fillId="0" borderId="66" xfId="0" applyNumberFormat="1" applyFont="1" applyBorder="1" applyAlignment="1">
      <alignment horizontal="center" vertical="center"/>
    </xf>
    <xf numFmtId="165" fontId="15" fillId="0" borderId="37" xfId="0" applyNumberFormat="1" applyFont="1" applyBorder="1" applyAlignment="1">
      <alignment horizontal="center" vertical="center"/>
    </xf>
    <xf numFmtId="165" fontId="16" fillId="8" borderId="55" xfId="0" applyNumberFormat="1" applyFont="1" applyFill="1" applyBorder="1" applyAlignment="1">
      <alignment horizontal="center"/>
    </xf>
    <xf numFmtId="165" fontId="16" fillId="8" borderId="40" xfId="0" applyNumberFormat="1" applyFont="1" applyFill="1" applyBorder="1" applyAlignment="1">
      <alignment horizontal="center"/>
    </xf>
    <xf numFmtId="165" fontId="15" fillId="9" borderId="57" xfId="0" applyNumberFormat="1" applyFont="1" applyFill="1" applyBorder="1" applyAlignment="1">
      <alignment horizontal="center" vertical="center" wrapText="1"/>
    </xf>
    <xf numFmtId="165" fontId="15" fillId="9" borderId="7" xfId="0" applyNumberFormat="1" applyFont="1" applyFill="1" applyBorder="1" applyAlignment="1">
      <alignment horizontal="center" vertical="center" wrapText="1"/>
    </xf>
    <xf numFmtId="165" fontId="15" fillId="0" borderId="33" xfId="0" applyNumberFormat="1" applyFont="1" applyBorder="1" applyAlignment="1">
      <alignment horizontal="center" vertical="center"/>
    </xf>
    <xf numFmtId="165" fontId="16" fillId="8" borderId="23" xfId="0" applyNumberFormat="1" applyFont="1" applyFill="1" applyBorder="1" applyAlignment="1">
      <alignment horizontal="center"/>
    </xf>
    <xf numFmtId="165" fontId="16" fillId="8" borderId="25" xfId="0" applyNumberFormat="1" applyFont="1" applyFill="1" applyBorder="1" applyAlignment="1">
      <alignment horizontal="center"/>
    </xf>
    <xf numFmtId="165" fontId="15" fillId="0" borderId="20" xfId="0" applyNumberFormat="1" applyFont="1" applyBorder="1" applyAlignment="1">
      <alignment horizontal="center"/>
    </xf>
    <xf numFmtId="165" fontId="15" fillId="0" borderId="19" xfId="0" applyNumberFormat="1" applyFont="1" applyBorder="1" applyAlignment="1">
      <alignment horizontal="center"/>
    </xf>
    <xf numFmtId="165" fontId="16" fillId="8" borderId="10" xfId="0" applyNumberFormat="1" applyFont="1" applyFill="1" applyBorder="1" applyAlignment="1">
      <alignment horizontal="center"/>
    </xf>
    <xf numFmtId="165" fontId="15" fillId="9" borderId="6" xfId="0" applyNumberFormat="1" applyFont="1" applyFill="1" applyBorder="1" applyAlignment="1">
      <alignment horizontal="center" vertical="center" wrapText="1"/>
    </xf>
    <xf numFmtId="3" fontId="16" fillId="8" borderId="40" xfId="0" applyNumberFormat="1" applyFont="1" applyFill="1" applyBorder="1" applyAlignment="1">
      <alignment horizontal="center"/>
    </xf>
    <xf numFmtId="3" fontId="16" fillId="8" borderId="25" xfId="0" applyNumberFormat="1" applyFont="1" applyFill="1" applyBorder="1" applyAlignment="1">
      <alignment horizontal="center"/>
    </xf>
    <xf numFmtId="3" fontId="15" fillId="0" borderId="19" xfId="0" applyNumberFormat="1" applyFont="1" applyBorder="1" applyAlignment="1">
      <alignment horizontal="center"/>
    </xf>
    <xf numFmtId="3" fontId="16" fillId="8" borderId="59" xfId="0" applyNumberFormat="1" applyFont="1" applyFill="1" applyBorder="1" applyAlignment="1">
      <alignment horizontal="center"/>
    </xf>
    <xf numFmtId="165" fontId="15" fillId="0" borderId="10" xfId="0" applyNumberFormat="1" applyFont="1" applyBorder="1" applyAlignment="1">
      <alignment horizontal="center" vertical="center"/>
    </xf>
    <xf numFmtId="165" fontId="15" fillId="0" borderId="11" xfId="0" applyNumberFormat="1" applyFont="1" applyBorder="1" applyAlignment="1">
      <alignment horizontal="center" vertical="center"/>
    </xf>
    <xf numFmtId="165" fontId="15" fillId="0" borderId="6" xfId="0" applyNumberFormat="1" applyFont="1" applyBorder="1" applyAlignment="1">
      <alignment horizontal="center" vertical="center"/>
    </xf>
    <xf numFmtId="165" fontId="15" fillId="0" borderId="7" xfId="0" applyNumberFormat="1" applyFont="1" applyBorder="1" applyAlignment="1">
      <alignment horizontal="center" vertical="center"/>
    </xf>
    <xf numFmtId="165" fontId="16" fillId="8" borderId="63" xfId="0" applyNumberFormat="1" applyFont="1" applyFill="1" applyBorder="1" applyAlignment="1">
      <alignment horizontal="center"/>
    </xf>
    <xf numFmtId="165" fontId="15" fillId="9" borderId="33" xfId="0" applyNumberFormat="1" applyFont="1" applyFill="1" applyBorder="1" applyAlignment="1">
      <alignment horizontal="center" vertical="center" wrapText="1"/>
    </xf>
    <xf numFmtId="165" fontId="15" fillId="9" borderId="60" xfId="0" applyNumberFormat="1" applyFont="1" applyFill="1" applyBorder="1" applyAlignment="1">
      <alignment horizontal="center" vertical="center" wrapText="1"/>
    </xf>
    <xf numFmtId="165" fontId="0" fillId="0" borderId="21" xfId="0" applyNumberFormat="1" applyBorder="1" applyAlignment="1">
      <alignment horizontal="center"/>
    </xf>
    <xf numFmtId="165" fontId="0" fillId="0" borderId="63" xfId="0" applyNumberFormat="1" applyBorder="1" applyAlignment="1">
      <alignment horizontal="center"/>
    </xf>
    <xf numFmtId="165" fontId="0" fillId="2" borderId="33" xfId="0" applyNumberFormat="1" applyFill="1" applyBorder="1" applyAlignment="1">
      <alignment horizontal="center" vertical="center" wrapText="1"/>
    </xf>
    <xf numFmtId="165" fontId="0" fillId="2" borderId="60" xfId="0" applyNumberFormat="1" applyFill="1" applyBorder="1" applyAlignment="1">
      <alignment horizontal="center" vertical="center" wrapText="1"/>
    </xf>
    <xf numFmtId="165" fontId="16" fillId="8" borderId="2" xfId="0" applyNumberFormat="1" applyFont="1" applyFill="1" applyBorder="1" applyAlignment="1">
      <alignment horizontal="center"/>
    </xf>
    <xf numFmtId="0" fontId="18" fillId="12" borderId="18" xfId="4" applyFont="1" applyFill="1" applyBorder="1" applyAlignment="1">
      <alignment horizontal="center"/>
    </xf>
    <xf numFmtId="49" fontId="0" fillId="0" borderId="18" xfId="0" applyNumberFormat="1" applyBorder="1"/>
    <xf numFmtId="0" fontId="18" fillId="12" borderId="31" xfId="4" applyFont="1" applyFill="1" applyBorder="1" applyAlignment="1">
      <alignment horizontal="center"/>
    </xf>
    <xf numFmtId="0" fontId="8" fillId="0" borderId="18" xfId="4" applyBorder="1"/>
    <xf numFmtId="164" fontId="3" fillId="3" borderId="32" xfId="1" applyNumberFormat="1" applyFont="1" applyFill="1" applyBorder="1" applyAlignment="1"/>
    <xf numFmtId="3" fontId="14" fillId="0" borderId="9" xfId="0" applyNumberFormat="1" applyFont="1" applyBorder="1" applyAlignment="1">
      <alignment horizontal="center" vertical="center"/>
    </xf>
    <xf numFmtId="3" fontId="15" fillId="0" borderId="15" xfId="0" applyNumberFormat="1" applyFont="1" applyBorder="1" applyAlignment="1">
      <alignment horizontal="center" vertical="center"/>
    </xf>
    <xf numFmtId="3" fontId="13" fillId="0" borderId="9" xfId="0" applyNumberFormat="1" applyFont="1" applyBorder="1" applyAlignment="1">
      <alignment horizontal="center" vertical="center" wrapText="1" readingOrder="1"/>
    </xf>
    <xf numFmtId="3" fontId="15" fillId="0" borderId="9" xfId="0" applyNumberFormat="1" applyFont="1" applyBorder="1" applyAlignment="1">
      <alignment horizontal="center" vertical="center"/>
    </xf>
    <xf numFmtId="3" fontId="15" fillId="9" borderId="1" xfId="0" applyNumberFormat="1" applyFont="1" applyFill="1" applyBorder="1" applyAlignment="1">
      <alignment horizontal="center" vertical="center" wrapText="1"/>
    </xf>
    <xf numFmtId="3" fontId="15" fillId="0" borderId="68" xfId="0" applyNumberFormat="1" applyFont="1" applyBorder="1" applyAlignment="1">
      <alignment horizontal="center" vertical="center"/>
    </xf>
    <xf numFmtId="3" fontId="15" fillId="0" borderId="59" xfId="0" applyNumberFormat="1" applyFont="1" applyBorder="1" applyAlignment="1">
      <alignment horizontal="center" vertical="center"/>
    </xf>
    <xf numFmtId="3" fontId="16" fillId="8" borderId="15" xfId="0" applyNumberFormat="1" applyFont="1" applyFill="1" applyBorder="1" applyAlignment="1">
      <alignment horizontal="center" vertical="center"/>
    </xf>
    <xf numFmtId="164" fontId="3" fillId="5" borderId="59" xfId="1" applyNumberFormat="1" applyFont="1" applyFill="1" applyBorder="1" applyAlignment="1"/>
    <xf numFmtId="3" fontId="14" fillId="0" borderId="8" xfId="0" applyNumberFormat="1" applyFont="1" applyBorder="1" applyAlignment="1">
      <alignment horizontal="center" vertical="center"/>
    </xf>
    <xf numFmtId="3" fontId="13" fillId="0" borderId="8" xfId="0" applyNumberFormat="1" applyFont="1" applyBorder="1" applyAlignment="1">
      <alignment horizontal="center" vertical="center" wrapText="1" readingOrder="1"/>
    </xf>
    <xf numFmtId="3" fontId="16" fillId="8" borderId="69" xfId="0" applyNumberFormat="1" applyFont="1" applyFill="1" applyBorder="1" applyAlignment="1">
      <alignment horizontal="center" vertical="center"/>
    </xf>
    <xf numFmtId="3" fontId="15" fillId="9" borderId="43" xfId="0" applyNumberFormat="1" applyFont="1" applyFill="1" applyBorder="1" applyAlignment="1">
      <alignment horizontal="center" vertical="center" wrapText="1"/>
    </xf>
    <xf numFmtId="3" fontId="16" fillId="8" borderId="32" xfId="0" applyNumberFormat="1" applyFont="1" applyFill="1" applyBorder="1" applyAlignment="1">
      <alignment horizontal="center" vertical="center"/>
    </xf>
    <xf numFmtId="3" fontId="15" fillId="0" borderId="70" xfId="0" applyNumberFormat="1" applyFont="1" applyBorder="1" applyAlignment="1">
      <alignment horizontal="center" vertical="center"/>
    </xf>
    <xf numFmtId="0" fontId="0" fillId="4" borderId="31" xfId="0" applyFill="1" applyBorder="1" applyAlignment="1">
      <alignment horizontal="left" vertical="center" wrapText="1"/>
    </xf>
    <xf numFmtId="3" fontId="15" fillId="0" borderId="16" xfId="0" applyNumberFormat="1" applyFont="1" applyBorder="1" applyAlignment="1">
      <alignment horizontal="center" vertical="center"/>
    </xf>
    <xf numFmtId="3" fontId="15" fillId="0" borderId="41" xfId="0" applyNumberFormat="1" applyFont="1" applyBorder="1" applyAlignment="1">
      <alignment horizontal="center" vertical="center"/>
    </xf>
    <xf numFmtId="0" fontId="3" fillId="3" borderId="6" xfId="0" applyFont="1" applyFill="1" applyBorder="1"/>
    <xf numFmtId="0" fontId="3" fillId="3" borderId="8" xfId="0" applyFont="1" applyFill="1" applyBorder="1"/>
    <xf numFmtId="3" fontId="16" fillId="8" borderId="6" xfId="0" applyNumberFormat="1" applyFont="1" applyFill="1" applyBorder="1" applyAlignment="1">
      <alignment horizontal="center" vertical="center"/>
    </xf>
    <xf numFmtId="3" fontId="16" fillId="8" borderId="8" xfId="0" applyNumberFormat="1" applyFont="1" applyFill="1" applyBorder="1" applyAlignment="1">
      <alignment horizontal="center" vertical="center"/>
    </xf>
    <xf numFmtId="3" fontId="16" fillId="8" borderId="9" xfId="0" applyNumberFormat="1" applyFont="1" applyFill="1" applyBorder="1" applyAlignment="1">
      <alignment horizontal="center" vertical="center"/>
    </xf>
    <xf numFmtId="165" fontId="3" fillId="3" borderId="36" xfId="1" applyNumberFormat="1" applyFont="1" applyFill="1" applyBorder="1" applyAlignment="1">
      <alignment horizontal="center"/>
    </xf>
    <xf numFmtId="165" fontId="3" fillId="3" borderId="40" xfId="1" applyNumberFormat="1" applyFont="1" applyFill="1" applyBorder="1" applyAlignment="1">
      <alignment horizontal="center"/>
    </xf>
    <xf numFmtId="3" fontId="15" fillId="0" borderId="11" xfId="0" applyNumberFormat="1" applyFont="1" applyBorder="1" applyAlignment="1">
      <alignment horizontal="center"/>
    </xf>
    <xf numFmtId="3" fontId="15" fillId="9" borderId="60" xfId="0" applyNumberFormat="1" applyFont="1" applyFill="1" applyBorder="1" applyAlignment="1">
      <alignment horizontal="center" vertical="center" wrapText="1"/>
    </xf>
    <xf numFmtId="3" fontId="15" fillId="0" borderId="7" xfId="0" applyNumberFormat="1" applyFont="1" applyBorder="1" applyAlignment="1">
      <alignment horizontal="center" vertical="center"/>
    </xf>
    <xf numFmtId="3" fontId="3" fillId="3" borderId="16" xfId="0" applyNumberFormat="1" applyFont="1" applyFill="1" applyBorder="1" applyAlignment="1">
      <alignment horizontal="center"/>
    </xf>
    <xf numFmtId="3" fontId="0" fillId="0" borderId="21" xfId="0" applyNumberFormat="1" applyBorder="1" applyAlignment="1">
      <alignment horizontal="center"/>
    </xf>
    <xf numFmtId="3" fontId="0" fillId="0" borderId="63" xfId="1" applyNumberFormat="1" applyFont="1" applyFill="1" applyBorder="1" applyAlignment="1">
      <alignment horizontal="center"/>
    </xf>
    <xf numFmtId="3" fontId="3" fillId="3" borderId="36" xfId="0" applyNumberFormat="1" applyFont="1" applyFill="1" applyBorder="1" applyAlignment="1">
      <alignment horizontal="center"/>
    </xf>
    <xf numFmtId="3" fontId="0" fillId="2" borderId="6" xfId="0" applyNumberFormat="1" applyFill="1" applyBorder="1" applyAlignment="1">
      <alignment horizontal="center" vertical="center" wrapText="1"/>
    </xf>
    <xf numFmtId="3" fontId="0" fillId="2" borderId="7" xfId="0" applyNumberFormat="1" applyFill="1" applyBorder="1" applyAlignment="1">
      <alignment horizontal="center" vertical="center" wrapText="1"/>
    </xf>
    <xf numFmtId="3" fontId="3" fillId="3" borderId="10" xfId="0" applyNumberFormat="1" applyFont="1" applyFill="1" applyBorder="1" applyAlignment="1">
      <alignment horizontal="center"/>
    </xf>
    <xf numFmtId="0" fontId="20" fillId="0" borderId="0" xfId="0" applyFont="1"/>
    <xf numFmtId="3" fontId="3" fillId="3" borderId="13" xfId="1" applyNumberFormat="1" applyFont="1" applyFill="1" applyBorder="1" applyAlignment="1">
      <alignment horizontal="center" vertical="center"/>
    </xf>
    <xf numFmtId="3" fontId="3" fillId="3" borderId="13" xfId="0" applyNumberFormat="1" applyFont="1" applyFill="1" applyBorder="1" applyAlignment="1">
      <alignment horizontal="center" vertical="center"/>
    </xf>
    <xf numFmtId="3" fontId="3" fillId="3" borderId="37" xfId="1" applyNumberFormat="1" applyFont="1" applyFill="1" applyBorder="1" applyAlignment="1">
      <alignment horizontal="center" vertical="center"/>
    </xf>
    <xf numFmtId="3" fontId="3" fillId="3" borderId="11" xfId="1" applyNumberFormat="1" applyFont="1" applyFill="1" applyBorder="1" applyAlignment="1">
      <alignment horizontal="center" vertical="center"/>
    </xf>
    <xf numFmtId="9" fontId="7" fillId="2" borderId="43" xfId="2" applyFont="1" applyFill="1" applyBorder="1" applyAlignment="1">
      <alignment horizontal="center" vertical="center" wrapText="1"/>
    </xf>
    <xf numFmtId="9" fontId="7" fillId="2" borderId="12" xfId="2" applyFont="1" applyFill="1" applyBorder="1" applyAlignment="1">
      <alignment horizontal="center" vertical="center" wrapText="1"/>
    </xf>
    <xf numFmtId="9" fontId="16" fillId="8" borderId="22" xfId="2" applyFont="1" applyFill="1" applyBorder="1" applyAlignment="1">
      <alignment vertical="center"/>
    </xf>
    <xf numFmtId="9" fontId="15" fillId="10" borderId="50" xfId="2" applyFont="1" applyFill="1" applyBorder="1" applyAlignment="1">
      <alignment horizontal="center" vertical="center"/>
    </xf>
    <xf numFmtId="9" fontId="15" fillId="10" borderId="18" xfId="2" applyFont="1" applyFill="1" applyBorder="1" applyAlignment="1">
      <alignment horizontal="center" vertical="center"/>
    </xf>
    <xf numFmtId="9" fontId="15" fillId="0" borderId="50" xfId="2" applyFont="1" applyBorder="1" applyAlignment="1">
      <alignment horizontal="center" vertical="center"/>
    </xf>
    <xf numFmtId="9" fontId="15" fillId="0" borderId="18" xfId="2" applyFont="1" applyBorder="1" applyAlignment="1">
      <alignment horizontal="center" vertical="center"/>
    </xf>
    <xf numFmtId="9" fontId="15" fillId="0" borderId="22" xfId="2" applyFont="1" applyBorder="1" applyAlignment="1">
      <alignment horizontal="center" vertical="center"/>
    </xf>
    <xf numFmtId="9" fontId="16" fillId="8" borderId="39" xfId="2" applyFont="1" applyFill="1" applyBorder="1" applyAlignment="1">
      <alignment horizontal="center" vertical="center"/>
    </xf>
    <xf numFmtId="9" fontId="15" fillId="9" borderId="8" xfId="2" applyFont="1" applyFill="1" applyBorder="1" applyAlignment="1">
      <alignment horizontal="center" vertical="center" wrapText="1"/>
    </xf>
    <xf numFmtId="9" fontId="16" fillId="8" borderId="18" xfId="2" applyFont="1" applyFill="1" applyBorder="1" applyAlignment="1">
      <alignment horizontal="center" vertical="center"/>
    </xf>
    <xf numFmtId="9" fontId="15" fillId="0" borderId="8" xfId="2" applyFont="1" applyBorder="1" applyAlignment="1">
      <alignment horizontal="center" vertical="center"/>
    </xf>
    <xf numFmtId="9" fontId="15" fillId="0" borderId="13" xfId="2" applyFont="1" applyBorder="1" applyAlignment="1">
      <alignment horizontal="center" vertical="center"/>
    </xf>
    <xf numFmtId="9" fontId="15" fillId="9" borderId="50" xfId="2" applyFont="1" applyFill="1" applyBorder="1" applyAlignment="1">
      <alignment horizontal="center" vertical="center" wrapText="1"/>
    </xf>
    <xf numFmtId="9" fontId="15" fillId="10" borderId="8" xfId="2" applyFont="1" applyFill="1" applyBorder="1" applyAlignment="1">
      <alignment horizontal="center" vertical="center"/>
    </xf>
    <xf numFmtId="9" fontId="15" fillId="10" borderId="24" xfId="2" applyFont="1" applyFill="1" applyBorder="1" applyAlignment="1">
      <alignment horizontal="center" vertical="center"/>
    </xf>
    <xf numFmtId="9" fontId="15" fillId="10" borderId="39" xfId="2" applyFont="1" applyFill="1" applyBorder="1" applyAlignment="1">
      <alignment horizontal="center" vertical="center"/>
    </xf>
    <xf numFmtId="9" fontId="15" fillId="0" borderId="17" xfId="2" applyFont="1" applyFill="1" applyBorder="1" applyAlignment="1">
      <alignment horizontal="center" vertical="center"/>
    </xf>
    <xf numFmtId="9" fontId="16" fillId="8" borderId="8" xfId="2" applyFont="1" applyFill="1" applyBorder="1" applyAlignment="1">
      <alignment horizontal="center" vertical="center"/>
    </xf>
    <xf numFmtId="9" fontId="16" fillId="8" borderId="13" xfId="2" applyFont="1" applyFill="1" applyBorder="1" applyAlignment="1">
      <alignment horizontal="center" vertical="center"/>
    </xf>
    <xf numFmtId="9" fontId="3" fillId="5" borderId="39" xfId="2" applyFont="1" applyFill="1" applyBorder="1" applyAlignment="1"/>
    <xf numFmtId="9" fontId="3" fillId="3" borderId="13" xfId="2" applyFont="1" applyFill="1" applyBorder="1" applyAlignment="1">
      <alignment horizontal="center" vertical="center"/>
    </xf>
    <xf numFmtId="0" fontId="3" fillId="3" borderId="2" xfId="0" applyFont="1" applyFill="1" applyBorder="1"/>
    <xf numFmtId="0" fontId="3" fillId="3" borderId="2" xfId="0" applyFont="1" applyFill="1" applyBorder="1" applyAlignment="1">
      <alignment horizontal="center" vertical="center" wrapText="1"/>
    </xf>
    <xf numFmtId="0" fontId="3" fillId="3" borderId="63" xfId="0" applyFont="1" applyFill="1" applyBorder="1" applyAlignment="1">
      <alignment horizontal="center" vertical="center" wrapText="1"/>
    </xf>
    <xf numFmtId="0" fontId="0" fillId="0" borderId="55" xfId="0" applyBorder="1" applyAlignment="1">
      <alignment horizontal="left" vertical="center" wrapText="1"/>
    </xf>
    <xf numFmtId="0" fontId="15" fillId="0" borderId="36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165" fontId="15" fillId="0" borderId="36" xfId="0" applyNumberFormat="1" applyFont="1" applyBorder="1" applyAlignment="1">
      <alignment horizontal="center" vertical="center"/>
    </xf>
    <xf numFmtId="165" fontId="15" fillId="0" borderId="40" xfId="0" applyNumberFormat="1" applyFont="1" applyBorder="1" applyAlignment="1">
      <alignment horizontal="center" vertical="center"/>
    </xf>
    <xf numFmtId="3" fontId="15" fillId="0" borderId="39" xfId="0" applyNumberFormat="1" applyFont="1" applyBorder="1" applyAlignment="1">
      <alignment horizontal="center"/>
    </xf>
    <xf numFmtId="3" fontId="15" fillId="0" borderId="40" xfId="0" applyNumberFormat="1" applyFont="1" applyBorder="1" applyAlignment="1">
      <alignment horizontal="center" vertical="center"/>
    </xf>
    <xf numFmtId="9" fontId="5" fillId="0" borderId="0" xfId="2" applyFont="1"/>
    <xf numFmtId="0" fontId="0" fillId="0" borderId="56" xfId="0" applyBorder="1" applyAlignment="1">
      <alignment horizontal="left" vertical="center" wrapText="1"/>
    </xf>
    <xf numFmtId="0" fontId="6" fillId="6" borderId="58" xfId="0" applyFont="1" applyFill="1" applyBorder="1" applyAlignment="1">
      <alignment horizontal="center" vertical="center" wrapText="1"/>
    </xf>
    <xf numFmtId="0" fontId="0" fillId="4" borderId="58" xfId="0" applyFill="1" applyBorder="1" applyAlignment="1">
      <alignment horizontal="left" vertical="center"/>
    </xf>
    <xf numFmtId="0" fontId="0" fillId="4" borderId="56" xfId="0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58" xfId="0" applyBorder="1" applyAlignment="1">
      <alignment horizontal="left" vertical="center" wrapText="1"/>
    </xf>
    <xf numFmtId="0" fontId="0" fillId="0" borderId="56" xfId="0" applyBorder="1" applyAlignment="1">
      <alignment horizontal="left" vertical="center" wrapText="1"/>
    </xf>
    <xf numFmtId="0" fontId="0" fillId="0" borderId="46" xfId="0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6" fillId="2" borderId="44" xfId="0" applyFont="1" applyFill="1" applyBorder="1" applyAlignment="1">
      <alignment horizontal="center" vertical="center"/>
    </xf>
    <xf numFmtId="0" fontId="0" fillId="4" borderId="47" xfId="0" applyFill="1" applyBorder="1" applyAlignment="1">
      <alignment horizontal="left" vertical="center"/>
    </xf>
    <xf numFmtId="0" fontId="0" fillId="4" borderId="48" xfId="0" applyFill="1" applyBorder="1" applyAlignment="1">
      <alignment horizontal="left" vertical="center"/>
    </xf>
    <xf numFmtId="3" fontId="6" fillId="2" borderId="42" xfId="0" applyNumberFormat="1" applyFont="1" applyFill="1" applyBorder="1" applyAlignment="1">
      <alignment horizontal="center" vertical="center" wrapText="1"/>
    </xf>
    <xf numFmtId="0" fontId="6" fillId="6" borderId="58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2" borderId="58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3" fontId="7" fillId="2" borderId="45" xfId="1" applyNumberFormat="1" applyFont="1" applyFill="1" applyBorder="1" applyAlignment="1">
      <alignment horizontal="center" vertical="center" wrapText="1"/>
    </xf>
    <xf numFmtId="3" fontId="7" fillId="2" borderId="44" xfId="1" applyNumberFormat="1" applyFont="1" applyFill="1" applyBorder="1" applyAlignment="1">
      <alignment horizontal="center" vertical="center" wrapText="1"/>
    </xf>
    <xf numFmtId="164" fontId="7" fillId="6" borderId="55" xfId="1" applyNumberFormat="1" applyFont="1" applyFill="1" applyBorder="1" applyAlignment="1">
      <alignment horizontal="center" vertical="center" wrapText="1"/>
    </xf>
    <xf numFmtId="164" fontId="7" fillId="6" borderId="59" xfId="1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0" fillId="0" borderId="57" xfId="0" applyBorder="1" applyAlignment="1">
      <alignment horizontal="left" vertical="center" wrapText="1"/>
    </xf>
    <xf numFmtId="0" fontId="0" fillId="0" borderId="66" xfId="0" applyBorder="1" applyAlignment="1">
      <alignment horizontal="left" vertical="center" wrapText="1"/>
    </xf>
    <xf numFmtId="0" fontId="0" fillId="4" borderId="49" xfId="0" applyFill="1" applyBorder="1" applyAlignment="1">
      <alignment horizontal="left" vertical="center"/>
    </xf>
    <xf numFmtId="0" fontId="6" fillId="2" borderId="58" xfId="0" applyFont="1" applyFill="1" applyBorder="1" applyAlignment="1">
      <alignment horizontal="center" vertical="center" wrapText="1"/>
    </xf>
    <xf numFmtId="164" fontId="7" fillId="2" borderId="55" xfId="1" applyNumberFormat="1" applyFont="1" applyFill="1" applyBorder="1" applyAlignment="1">
      <alignment horizontal="center" vertical="center" wrapText="1"/>
    </xf>
    <xf numFmtId="164" fontId="7" fillId="2" borderId="59" xfId="1" applyNumberFormat="1" applyFont="1" applyFill="1" applyBorder="1" applyAlignment="1">
      <alignment horizontal="center" vertical="center" wrapText="1"/>
    </xf>
  </cellXfs>
  <cellStyles count="7">
    <cellStyle name="Comma" xfId="1" builtinId="3"/>
    <cellStyle name="Normal" xfId="0" builtinId="0"/>
    <cellStyle name="Normal - Style1 2 6" xfId="6"/>
    <cellStyle name="Normal 10 2" xfId="3"/>
    <cellStyle name="Normal 2" xfId="5"/>
    <cellStyle name="Normal_Lookup Sheet" xfId="4"/>
    <cellStyle name="Percent" xfId="2" builtinId="5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A1:K42"/>
  <sheetViews>
    <sheetView tabSelected="1" zoomScale="67" zoomScaleNormal="100" zoomScalePageLayoutView="75" workbookViewId="0">
      <pane ySplit="6" topLeftCell="A7" activePane="bottomLeft" state="frozen"/>
      <selection activeCell="I12" sqref="I12"/>
      <selection pane="bottomLeft" activeCell="N45" sqref="N45"/>
    </sheetView>
  </sheetViews>
  <sheetFormatPr defaultColWidth="9.26953125" defaultRowHeight="14.5" x14ac:dyDescent="0.35"/>
  <cols>
    <col min="1" max="1" width="2.7265625" customWidth="1"/>
    <col min="2" max="2" width="22.1796875" customWidth="1"/>
    <col min="3" max="3" width="37.26953125" customWidth="1"/>
    <col min="4" max="5" width="13.54296875" customWidth="1"/>
    <col min="6" max="8" width="14.54296875" style="2" customWidth="1"/>
    <col min="9" max="9" width="14.54296875" style="3" customWidth="1"/>
    <col min="10" max="10" width="14.54296875" customWidth="1"/>
    <col min="11" max="11" width="15.26953125" customWidth="1"/>
    <col min="12" max="12" width="1.7265625" customWidth="1"/>
  </cols>
  <sheetData>
    <row r="1" spans="1:11" ht="23.5" x14ac:dyDescent="0.55000000000000004">
      <c r="A1" s="1" t="s">
        <v>15</v>
      </c>
      <c r="F1"/>
      <c r="G1"/>
      <c r="H1"/>
      <c r="I1"/>
    </row>
    <row r="2" spans="1:11" ht="15.5" x14ac:dyDescent="0.35">
      <c r="B2" s="119" t="s">
        <v>16</v>
      </c>
      <c r="F2"/>
      <c r="G2"/>
      <c r="H2"/>
      <c r="I2"/>
    </row>
    <row r="3" spans="1:11" ht="19" thickBot="1" x14ac:dyDescent="0.5">
      <c r="A3" s="4"/>
      <c r="B3" s="4" t="e">
        <f>#REF!</f>
        <v>#REF!</v>
      </c>
      <c r="C3" s="4"/>
      <c r="D3" s="4"/>
      <c r="E3" s="4"/>
      <c r="F3" s="4"/>
      <c r="G3" s="300"/>
      <c r="H3" s="4"/>
      <c r="I3" s="4"/>
      <c r="J3" s="4"/>
    </row>
    <row r="4" spans="1:11" ht="15" thickBot="1" x14ac:dyDescent="0.4">
      <c r="A4" t="s">
        <v>17</v>
      </c>
      <c r="B4" s="23"/>
      <c r="C4" s="23"/>
      <c r="D4" s="310" t="s">
        <v>47</v>
      </c>
      <c r="E4" s="310"/>
      <c r="F4" s="310"/>
      <c r="G4" s="310"/>
      <c r="H4" s="310"/>
      <c r="I4" s="310"/>
      <c r="J4" s="310"/>
      <c r="K4" s="310"/>
    </row>
    <row r="5" spans="1:11" ht="21" customHeight="1" x14ac:dyDescent="0.35">
      <c r="B5" s="25"/>
      <c r="C5" s="25"/>
      <c r="D5" s="21" t="s">
        <v>48</v>
      </c>
      <c r="E5" s="21" t="s">
        <v>49</v>
      </c>
      <c r="F5" s="5" t="s">
        <v>50</v>
      </c>
      <c r="G5" s="268" t="s">
        <v>51</v>
      </c>
      <c r="H5" s="97" t="s">
        <v>52</v>
      </c>
      <c r="I5" s="14" t="s">
        <v>53</v>
      </c>
      <c r="J5" s="33" t="s">
        <v>54</v>
      </c>
      <c r="K5" s="33" t="s">
        <v>55</v>
      </c>
    </row>
    <row r="6" spans="1:11" ht="36.5" thickBot="1" x14ac:dyDescent="0.4">
      <c r="B6" s="24"/>
      <c r="C6" s="68"/>
      <c r="D6" s="22" t="s">
        <v>56</v>
      </c>
      <c r="E6" s="22" t="s">
        <v>57</v>
      </c>
      <c r="F6" s="12" t="s">
        <v>58</v>
      </c>
      <c r="G6" s="269" t="s">
        <v>59</v>
      </c>
      <c r="H6" s="98" t="s">
        <v>60</v>
      </c>
      <c r="I6" s="85" t="s">
        <v>61</v>
      </c>
      <c r="J6" s="85" t="s">
        <v>62</v>
      </c>
      <c r="K6" s="85" t="s">
        <v>63</v>
      </c>
    </row>
    <row r="7" spans="1:11" ht="15" thickBot="1" x14ac:dyDescent="0.4">
      <c r="B7" s="72" t="s">
        <v>23</v>
      </c>
      <c r="C7" s="73" t="s">
        <v>24</v>
      </c>
      <c r="D7" s="74"/>
      <c r="E7" s="75"/>
      <c r="F7" s="75"/>
      <c r="G7" s="270"/>
      <c r="H7" s="99"/>
      <c r="I7" s="76"/>
      <c r="J7" s="8"/>
      <c r="K7" s="227"/>
    </row>
    <row r="8" spans="1:11" x14ac:dyDescent="0.35">
      <c r="B8" s="306" t="s">
        <v>25</v>
      </c>
      <c r="C8" s="36" t="s">
        <v>4</v>
      </c>
      <c r="D8" s="102">
        <v>3228.3895800000032</v>
      </c>
      <c r="E8" s="138"/>
      <c r="F8" s="139">
        <v>3228.3895800000032</v>
      </c>
      <c r="G8" s="271"/>
      <c r="H8" s="143">
        <f>SUM(F8/(1-(1.43/100)))</f>
        <v>3275.2253018159713</v>
      </c>
      <c r="I8" s="160"/>
      <c r="J8" s="237">
        <v>61833.836180000006</v>
      </c>
      <c r="K8" s="228">
        <v>61833.836180000006</v>
      </c>
    </row>
    <row r="9" spans="1:11" x14ac:dyDescent="0.35">
      <c r="B9" s="307"/>
      <c r="C9" s="39" t="s">
        <v>5</v>
      </c>
      <c r="D9" s="104">
        <v>151.63709999999941</v>
      </c>
      <c r="E9" s="140"/>
      <c r="F9" s="141">
        <v>151.63709999999941</v>
      </c>
      <c r="G9" s="272"/>
      <c r="H9" s="141">
        <f t="shared" ref="H9:H11" si="0">SUM(F9/(1-(1.43/100)))</f>
        <v>153.83696865171899</v>
      </c>
      <c r="I9" s="141"/>
      <c r="J9" s="177">
        <v>1780.5281000000055</v>
      </c>
      <c r="K9" s="161">
        <v>1780.5281000000055</v>
      </c>
    </row>
    <row r="10" spans="1:11" ht="18" customHeight="1" x14ac:dyDescent="0.35">
      <c r="B10" s="307"/>
      <c r="C10" s="39" t="s">
        <v>26</v>
      </c>
      <c r="D10" s="104">
        <v>4901.3120000000799</v>
      </c>
      <c r="E10" s="140"/>
      <c r="F10" s="141">
        <v>4901.3120000000799</v>
      </c>
      <c r="G10" s="272"/>
      <c r="H10" s="141">
        <f t="shared" si="0"/>
        <v>4972.4175712692295</v>
      </c>
      <c r="I10" s="141"/>
      <c r="J10" s="177">
        <v>36978.158500000485</v>
      </c>
      <c r="K10" s="161">
        <v>36978.158500000485</v>
      </c>
    </row>
    <row r="11" spans="1:11" ht="15" thickBot="1" x14ac:dyDescent="0.4">
      <c r="B11" s="307"/>
      <c r="C11" s="39" t="s">
        <v>27</v>
      </c>
      <c r="D11" s="104">
        <v>0</v>
      </c>
      <c r="E11" s="140"/>
      <c r="F11" s="141">
        <v>0</v>
      </c>
      <c r="G11" s="272"/>
      <c r="H11" s="141">
        <f t="shared" si="0"/>
        <v>0</v>
      </c>
      <c r="I11" s="141"/>
      <c r="J11" s="177">
        <v>0</v>
      </c>
      <c r="K11" s="161">
        <v>0</v>
      </c>
    </row>
    <row r="12" spans="1:11" ht="15" thickBot="1" x14ac:dyDescent="0.4">
      <c r="B12" s="307"/>
      <c r="C12" s="65" t="s">
        <v>28</v>
      </c>
      <c r="D12" s="142">
        <f>SUM(D8:D11)</f>
        <v>8281.3386800000826</v>
      </c>
      <c r="E12" s="141">
        <v>127567.120826574</v>
      </c>
      <c r="F12" s="142">
        <f>SUM(F8:F11)</f>
        <v>8281.3386800000826</v>
      </c>
      <c r="G12" s="273">
        <f>F12/E12</f>
        <v>6.4917500891616617E-2</v>
      </c>
      <c r="H12" s="142">
        <f>SUM(H8:H11)</f>
        <v>8401.4798417369202</v>
      </c>
      <c r="I12" s="142" t="s">
        <v>0</v>
      </c>
      <c r="J12" s="142">
        <f t="shared" ref="J12:K12" si="1">SUM(J8:J11)</f>
        <v>100592.52278000049</v>
      </c>
      <c r="K12" s="229">
        <f t="shared" si="1"/>
        <v>100592.52278000049</v>
      </c>
    </row>
    <row r="13" spans="1:11" x14ac:dyDescent="0.35">
      <c r="B13" s="306" t="s">
        <v>29</v>
      </c>
      <c r="C13" s="36" t="s">
        <v>30</v>
      </c>
      <c r="D13" s="102">
        <v>181.69998999999999</v>
      </c>
      <c r="E13" s="139">
        <v>6598.1072081697621</v>
      </c>
      <c r="F13" s="143">
        <v>181.69998999999999</v>
      </c>
      <c r="G13" s="273">
        <f>IFERROR(F13/E13, "N/A")</f>
        <v>2.7538199102769875E-2</v>
      </c>
      <c r="H13" s="143">
        <f t="shared" ref="H13:H16" si="2">SUM(F13/(1-(1.43/100)))</f>
        <v>184.3359947245612</v>
      </c>
      <c r="I13" s="139"/>
      <c r="J13" s="238">
        <v>3895.3637000000003</v>
      </c>
      <c r="K13" s="230">
        <v>3895.3637000000003</v>
      </c>
    </row>
    <row r="14" spans="1:11" x14ac:dyDescent="0.35">
      <c r="B14" s="307"/>
      <c r="C14" s="34" t="s">
        <v>6</v>
      </c>
      <c r="D14" s="104">
        <v>139.53933999999998</v>
      </c>
      <c r="E14" s="141">
        <v>4664.4421621602423</v>
      </c>
      <c r="F14" s="141">
        <v>139.53933999999998</v>
      </c>
      <c r="G14" s="274">
        <f t="shared" ref="G14:G17" si="3">IFERROR(F14/E14, "N/A")</f>
        <v>2.9915547272082618E-2</v>
      </c>
      <c r="H14" s="141">
        <f t="shared" si="2"/>
        <v>141.56370092320176</v>
      </c>
      <c r="I14" s="141"/>
      <c r="J14" s="177">
        <v>1394.5324999999998</v>
      </c>
      <c r="K14" s="161">
        <v>1394.5324999999998</v>
      </c>
    </row>
    <row r="15" spans="1:11" ht="15" thickBot="1" x14ac:dyDescent="0.4">
      <c r="B15" s="307"/>
      <c r="C15" s="35" t="s">
        <v>7</v>
      </c>
      <c r="D15" s="104">
        <v>457.83575000000019</v>
      </c>
      <c r="E15" s="141">
        <v>8219.433724583514</v>
      </c>
      <c r="F15" s="141">
        <v>457.83575000000019</v>
      </c>
      <c r="G15" s="274">
        <f t="shared" si="3"/>
        <v>5.5701617087155132E-2</v>
      </c>
      <c r="H15" s="163">
        <f t="shared" si="2"/>
        <v>464.47778228670001</v>
      </c>
      <c r="I15" s="141"/>
      <c r="J15" s="177">
        <v>10832.075150000001</v>
      </c>
      <c r="K15" s="161">
        <v>10832.075150000001</v>
      </c>
    </row>
    <row r="16" spans="1:11" ht="21" customHeight="1" thickBot="1" x14ac:dyDescent="0.4">
      <c r="B16" s="32" t="s">
        <v>8</v>
      </c>
      <c r="C16" s="32" t="s">
        <v>8</v>
      </c>
      <c r="D16" s="164">
        <v>3558.1</v>
      </c>
      <c r="E16" s="146">
        <v>56015.223043217826</v>
      </c>
      <c r="F16" s="146">
        <v>3558.1</v>
      </c>
      <c r="G16" s="275">
        <f t="shared" si="3"/>
        <v>6.3520232656304756E-2</v>
      </c>
      <c r="H16" s="165">
        <f t="shared" si="2"/>
        <v>3609.7189814345134</v>
      </c>
      <c r="I16" s="146"/>
      <c r="J16" s="145">
        <v>3558.1</v>
      </c>
      <c r="K16" s="166">
        <v>3558.1</v>
      </c>
    </row>
    <row r="17" spans="2:11" ht="15" thickBot="1" x14ac:dyDescent="0.4">
      <c r="B17" s="40" t="s">
        <v>31</v>
      </c>
      <c r="C17" s="43"/>
      <c r="D17" s="167">
        <f>SUM(D12:D16)</f>
        <v>12618.513760000082</v>
      </c>
      <c r="E17" s="168">
        <f t="shared" ref="E17:H17" si="4">SUM(E12:E16)</f>
        <v>203064.32696470531</v>
      </c>
      <c r="F17" s="167">
        <f>SUM(F12:F16)</f>
        <v>12618.513760000082</v>
      </c>
      <c r="G17" s="276">
        <f t="shared" si="3"/>
        <v>6.2140475132263437E-2</v>
      </c>
      <c r="H17" s="167">
        <f t="shared" si="4"/>
        <v>12801.576301105895</v>
      </c>
      <c r="I17" s="168" t="s">
        <v>0</v>
      </c>
      <c r="J17" s="239">
        <v>120272.59413000051</v>
      </c>
      <c r="K17" s="169">
        <v>120272.59413000051</v>
      </c>
    </row>
    <row r="18" spans="2:11" ht="15" thickBot="1" x14ac:dyDescent="0.4">
      <c r="B18" s="16"/>
      <c r="C18" s="45"/>
      <c r="D18" s="111"/>
      <c r="E18" s="147"/>
      <c r="F18" s="170"/>
      <c r="G18" s="277"/>
      <c r="H18" s="170"/>
      <c r="I18" s="147"/>
      <c r="J18" s="240"/>
      <c r="K18" s="171"/>
    </row>
    <row r="19" spans="2:11" ht="15" thickBot="1" x14ac:dyDescent="0.4">
      <c r="B19" s="44" t="s">
        <v>32</v>
      </c>
      <c r="C19" s="41" t="s">
        <v>33</v>
      </c>
      <c r="D19" s="172"/>
      <c r="E19" s="148"/>
      <c r="F19" s="173"/>
      <c r="G19" s="278"/>
      <c r="H19" s="148"/>
      <c r="I19" s="148"/>
      <c r="J19" s="241"/>
      <c r="K19" s="174"/>
    </row>
    <row r="20" spans="2:11" ht="15" customHeight="1" thickBot="1" x14ac:dyDescent="0.4">
      <c r="B20" s="37" t="s">
        <v>9</v>
      </c>
      <c r="C20" s="46" t="s">
        <v>34</v>
      </c>
      <c r="D20" s="102">
        <v>3604.6360699999991</v>
      </c>
      <c r="E20" s="139">
        <v>6213.9865905229599</v>
      </c>
      <c r="F20" s="146">
        <v>3604.6360699999991</v>
      </c>
      <c r="G20" s="273">
        <f t="shared" ref="G20:G24" si="5">IFERROR(F20/E20, "N/A")</f>
        <v>0.58008430135615052</v>
      </c>
      <c r="H20" s="139">
        <f t="shared" ref="H20:H23" si="6">SUM(F20/(1-(1.43/100)))</f>
        <v>3656.9301714517592</v>
      </c>
      <c r="I20" s="139"/>
      <c r="J20" s="242">
        <v>56308.052950000005</v>
      </c>
      <c r="K20" s="175">
        <v>56308.052950000005</v>
      </c>
    </row>
    <row r="21" spans="2:11" ht="16.5" x14ac:dyDescent="0.35">
      <c r="B21" s="308" t="s">
        <v>11</v>
      </c>
      <c r="C21" s="36" t="s">
        <v>64</v>
      </c>
      <c r="D21" s="176">
        <v>851.27199999999993</v>
      </c>
      <c r="E21" s="149">
        <v>28041.263991320167</v>
      </c>
      <c r="F21" s="149">
        <v>851.27199999999993</v>
      </c>
      <c r="G21" s="279">
        <f t="shared" si="5"/>
        <v>3.0357832666298525E-2</v>
      </c>
      <c r="H21" s="149">
        <f t="shared" si="6"/>
        <v>863.62179162016832</v>
      </c>
      <c r="I21" s="149"/>
      <c r="J21" s="149">
        <v>5107.6319999999996</v>
      </c>
      <c r="K21" s="231">
        <v>5107.6319999999996</v>
      </c>
    </row>
    <row r="22" spans="2:11" x14ac:dyDescent="0.35">
      <c r="B22" s="309"/>
      <c r="C22" s="35" t="s">
        <v>13</v>
      </c>
      <c r="D22" s="177">
        <v>0</v>
      </c>
      <c r="E22" s="141">
        <v>725.49195090676471</v>
      </c>
      <c r="F22" s="141">
        <v>0</v>
      </c>
      <c r="G22" s="274">
        <f t="shared" si="5"/>
        <v>0</v>
      </c>
      <c r="H22" s="141">
        <f t="shared" si="6"/>
        <v>0</v>
      </c>
      <c r="I22" s="141"/>
      <c r="J22" s="141">
        <v>0</v>
      </c>
      <c r="K22" s="161">
        <v>0</v>
      </c>
    </row>
    <row r="23" spans="2:11" ht="15" thickBot="1" x14ac:dyDescent="0.4">
      <c r="B23" s="309"/>
      <c r="C23" s="60" t="s">
        <v>14</v>
      </c>
      <c r="D23" s="178">
        <v>0</v>
      </c>
      <c r="E23" s="142">
        <v>4391.802779750431</v>
      </c>
      <c r="F23" s="142">
        <v>0</v>
      </c>
      <c r="G23" s="280">
        <f t="shared" si="5"/>
        <v>0</v>
      </c>
      <c r="H23" s="142">
        <f t="shared" si="6"/>
        <v>0</v>
      </c>
      <c r="I23" s="142"/>
      <c r="J23" s="142">
        <v>0</v>
      </c>
      <c r="K23" s="229">
        <v>0</v>
      </c>
    </row>
    <row r="24" spans="2:11" s="11" customFormat="1" ht="21" customHeight="1" thickBot="1" x14ac:dyDescent="0.4">
      <c r="B24" s="10" t="s">
        <v>35</v>
      </c>
      <c r="C24" s="31"/>
      <c r="D24" s="179">
        <f>SUM(D20:D23)</f>
        <v>4455.9080699999995</v>
      </c>
      <c r="E24" s="168">
        <f t="shared" ref="E24:F24" si="7">SUM(E20:E23)</f>
        <v>39372.545312500319</v>
      </c>
      <c r="F24" s="179">
        <f t="shared" si="7"/>
        <v>4455.9080699999995</v>
      </c>
      <c r="G24" s="276">
        <f t="shared" si="5"/>
        <v>0.11317297458504165</v>
      </c>
      <c r="H24" s="180">
        <f>SUM(H20:H23)</f>
        <v>4520.5519630719273</v>
      </c>
      <c r="I24" s="168" t="s">
        <v>0</v>
      </c>
      <c r="J24" s="239">
        <f t="shared" ref="J24:K24" si="8">SUM(J20:J23)</f>
        <v>61415.684950000003</v>
      </c>
      <c r="K24" s="169">
        <f t="shared" si="8"/>
        <v>61415.684950000003</v>
      </c>
    </row>
    <row r="25" spans="2:11" ht="15" thickBot="1" x14ac:dyDescent="0.4">
      <c r="B25" s="47"/>
      <c r="C25" s="45"/>
      <c r="D25" s="151"/>
      <c r="E25" s="152"/>
      <c r="F25" s="152"/>
      <c r="G25" s="281"/>
      <c r="H25" s="152"/>
      <c r="I25" s="152"/>
      <c r="J25" s="152"/>
      <c r="K25" s="232"/>
    </row>
    <row r="26" spans="2:11" x14ac:dyDescent="0.35">
      <c r="B26" s="303" t="s">
        <v>36</v>
      </c>
      <c r="C26" s="69" t="s">
        <v>37</v>
      </c>
      <c r="D26" s="137">
        <v>1301.8680099999999</v>
      </c>
      <c r="E26" s="153"/>
      <c r="F26" s="149">
        <v>1301.8680099999999</v>
      </c>
      <c r="G26" s="282"/>
      <c r="H26" s="149">
        <f t="shared" ref="H26:H29" si="9">SUM(F26/(1-(1.43/100)))</f>
        <v>1320.7548036928069</v>
      </c>
      <c r="I26" s="149"/>
      <c r="J26" s="149">
        <v>22131.756169999997</v>
      </c>
      <c r="K26" s="231">
        <v>22131.756169999997</v>
      </c>
    </row>
    <row r="27" spans="2:11" ht="18" customHeight="1" x14ac:dyDescent="0.35">
      <c r="B27" s="304"/>
      <c r="C27" s="69" t="s">
        <v>10</v>
      </c>
      <c r="D27" s="181">
        <v>0</v>
      </c>
      <c r="E27" s="154"/>
      <c r="F27" s="143">
        <v>0</v>
      </c>
      <c r="G27" s="283"/>
      <c r="H27" s="143">
        <f t="shared" si="9"/>
        <v>0</v>
      </c>
      <c r="I27" s="143"/>
      <c r="J27" s="143">
        <v>0</v>
      </c>
      <c r="K27" s="233">
        <v>0</v>
      </c>
    </row>
    <row r="28" spans="2:11" x14ac:dyDescent="0.35">
      <c r="B28" s="304"/>
      <c r="C28" s="69" t="s">
        <v>38</v>
      </c>
      <c r="D28" s="114">
        <v>0</v>
      </c>
      <c r="E28" s="140"/>
      <c r="F28" s="141">
        <v>0</v>
      </c>
      <c r="G28" s="272"/>
      <c r="H28" s="141">
        <f t="shared" si="9"/>
        <v>0</v>
      </c>
      <c r="I28" s="141"/>
      <c r="J28" s="141">
        <v>0</v>
      </c>
      <c r="K28" s="161">
        <v>0</v>
      </c>
    </row>
    <row r="29" spans="2:11" ht="15" thickBot="1" x14ac:dyDescent="0.4">
      <c r="B29" s="304"/>
      <c r="C29" s="69" t="s">
        <v>14</v>
      </c>
      <c r="D29" s="157">
        <v>0</v>
      </c>
      <c r="E29" s="155"/>
      <c r="F29" s="156">
        <v>0</v>
      </c>
      <c r="G29" s="284"/>
      <c r="H29" s="156">
        <f t="shared" si="9"/>
        <v>0</v>
      </c>
      <c r="I29" s="156"/>
      <c r="J29" s="156">
        <v>0</v>
      </c>
      <c r="K29" s="234">
        <v>0</v>
      </c>
    </row>
    <row r="30" spans="2:11" ht="18" customHeight="1" thickBot="1" x14ac:dyDescent="0.4">
      <c r="B30" s="304"/>
      <c r="C30" s="243" t="s">
        <v>39</v>
      </c>
      <c r="D30" s="244">
        <f>SUM(D26:D29)</f>
        <v>1301.8680099999999</v>
      </c>
      <c r="E30" s="160">
        <v>6205.548950535449</v>
      </c>
      <c r="F30" s="160">
        <f>SUM(F26:F29)</f>
        <v>1301.8680099999999</v>
      </c>
      <c r="G30" s="285">
        <f>IFERROR(F30/E30, "N/A")</f>
        <v>0.20979095006375989</v>
      </c>
      <c r="H30" s="160">
        <f>SUM(H26:H29)</f>
        <v>1320.7548036928069</v>
      </c>
      <c r="I30" s="160" t="s">
        <v>0</v>
      </c>
      <c r="J30" s="160">
        <f t="shared" ref="J30:K30" si="10">SUM(J26:J29)</f>
        <v>22131.756169999997</v>
      </c>
      <c r="K30" s="245">
        <f t="shared" si="10"/>
        <v>22131.756169999997</v>
      </c>
    </row>
    <row r="31" spans="2:11" x14ac:dyDescent="0.35">
      <c r="B31" s="246" t="s">
        <v>40</v>
      </c>
      <c r="C31" s="247"/>
      <c r="D31" s="248"/>
      <c r="E31" s="249"/>
      <c r="F31" s="249"/>
      <c r="G31" s="286"/>
      <c r="H31" s="249"/>
      <c r="I31" s="249"/>
      <c r="J31" s="249"/>
      <c r="K31" s="250"/>
    </row>
    <row r="32" spans="2:11" x14ac:dyDescent="0.35">
      <c r="B32" s="9" t="s">
        <v>41</v>
      </c>
      <c r="C32" s="13"/>
      <c r="D32" s="114"/>
      <c r="E32" s="141"/>
      <c r="F32" s="141"/>
      <c r="G32" s="274"/>
      <c r="H32" s="141"/>
      <c r="I32" s="141"/>
      <c r="J32" s="141"/>
      <c r="K32" s="161"/>
    </row>
    <row r="33" spans="2:11" ht="15" thickBot="1" x14ac:dyDescent="0.4">
      <c r="B33" s="10" t="s">
        <v>42</v>
      </c>
      <c r="C33" s="15"/>
      <c r="D33" s="182"/>
      <c r="E33" s="183"/>
      <c r="F33" s="183"/>
      <c r="G33" s="287"/>
      <c r="H33" s="183"/>
      <c r="I33" s="183"/>
      <c r="J33" s="183"/>
      <c r="K33" s="235"/>
    </row>
    <row r="34" spans="2:11" ht="12" customHeight="1" x14ac:dyDescent="0.35">
      <c r="B34" s="16"/>
      <c r="C34" s="17"/>
      <c r="D34" s="93"/>
      <c r="E34" s="147"/>
      <c r="F34" s="147"/>
      <c r="G34" s="277"/>
      <c r="H34" s="147"/>
      <c r="I34" s="147"/>
      <c r="J34" s="147"/>
      <c r="K34" s="171"/>
    </row>
    <row r="35" spans="2:11" ht="21" customHeight="1" thickBot="1" x14ac:dyDescent="0.4">
      <c r="B35" s="18" t="s">
        <v>43</v>
      </c>
      <c r="C35" s="19"/>
      <c r="D35" s="27"/>
      <c r="E35" s="28"/>
      <c r="F35" s="28"/>
      <c r="G35" s="288"/>
      <c r="H35" s="100"/>
      <c r="I35" s="30"/>
      <c r="J35" s="28"/>
      <c r="K35" s="236"/>
    </row>
    <row r="36" spans="2:11" ht="15" thickBot="1" x14ac:dyDescent="0.4">
      <c r="B36" s="10" t="s">
        <v>44</v>
      </c>
      <c r="C36" s="15"/>
      <c r="D36" s="264">
        <f>SUM(D17,D24,D30)</f>
        <v>18376.289840000078</v>
      </c>
      <c r="E36" s="265">
        <f t="shared" ref="E36:F36" si="11">SUM(E17,E24,E30)</f>
        <v>248642.42122774108</v>
      </c>
      <c r="F36" s="264">
        <f t="shared" si="11"/>
        <v>18376.289840000078</v>
      </c>
      <c r="G36" s="289">
        <f>IFERROR(F36/E36, "N/A")</f>
        <v>7.390649491451233E-2</v>
      </c>
      <c r="H36" s="264">
        <f>SUM(H17,H24,H30)</f>
        <v>18642.883067870629</v>
      </c>
      <c r="I36" s="264" t="s">
        <v>0</v>
      </c>
      <c r="J36" s="266">
        <f t="shared" ref="J36:K36" si="12">SUM(J17,J24,J30)</f>
        <v>203820.03525000051</v>
      </c>
      <c r="K36" s="267">
        <f t="shared" si="12"/>
        <v>203820.03525000051</v>
      </c>
    </row>
    <row r="37" spans="2:11" ht="16.5" x14ac:dyDescent="0.35">
      <c r="B37" s="64" t="s">
        <v>45</v>
      </c>
    </row>
    <row r="38" spans="2:11" ht="16.5" x14ac:dyDescent="0.35">
      <c r="B38" s="84" t="s">
        <v>65</v>
      </c>
    </row>
    <row r="39" spans="2:11" ht="16.5" x14ac:dyDescent="0.35">
      <c r="B39" s="20" t="s">
        <v>66</v>
      </c>
    </row>
    <row r="40" spans="2:11" x14ac:dyDescent="0.35">
      <c r="B40" t="s">
        <v>67</v>
      </c>
    </row>
    <row r="41" spans="2:11" ht="16.5" x14ac:dyDescent="0.35">
      <c r="B41" s="263" t="s">
        <v>68</v>
      </c>
    </row>
    <row r="42" spans="2:11" x14ac:dyDescent="0.35">
      <c r="B42" t="s">
        <v>46</v>
      </c>
    </row>
  </sheetData>
  <mergeCells count="5">
    <mergeCell ref="D4:K4"/>
    <mergeCell ref="B8:B12"/>
    <mergeCell ref="B13:B15"/>
    <mergeCell ref="B21:B23"/>
    <mergeCell ref="B26:B30"/>
  </mergeCells>
  <pageMargins left="0.7" right="0.7" top="0.75" bottom="0.75" header="0.3" footer="0.3"/>
  <pageSetup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I27"/>
  <sheetViews>
    <sheetView zoomScaleNormal="100" zoomScaleSheetLayoutView="100" workbookViewId="0">
      <pane ySplit="7" topLeftCell="A8" activePane="bottomLeft" state="frozen"/>
      <selection activeCell="I12" sqref="I12"/>
      <selection pane="bottomLeft" activeCell="C29" sqref="C29"/>
    </sheetView>
  </sheetViews>
  <sheetFormatPr defaultColWidth="9.26953125" defaultRowHeight="14.5" x14ac:dyDescent="0.35"/>
  <cols>
    <col min="1" max="1" width="2.7265625" customWidth="1"/>
    <col min="2" max="2" width="22.81640625" customWidth="1"/>
    <col min="3" max="3" width="39.1796875" customWidth="1"/>
    <col min="4" max="8" width="13.54296875" customWidth="1"/>
    <col min="9" max="9" width="14.54296875" customWidth="1"/>
    <col min="10" max="10" width="1.7265625" customWidth="1"/>
  </cols>
  <sheetData>
    <row r="1" spans="1:9" ht="23.5" x14ac:dyDescent="0.55000000000000004">
      <c r="A1" s="1" t="s">
        <v>15</v>
      </c>
    </row>
    <row r="2" spans="1:9" ht="15.5" x14ac:dyDescent="0.35">
      <c r="B2" s="119" t="s">
        <v>69</v>
      </c>
    </row>
    <row r="3" spans="1:9" ht="19" thickBot="1" x14ac:dyDescent="0.5">
      <c r="A3" s="4"/>
      <c r="B3" s="4" t="e">
        <f>#REF!</f>
        <v>#REF!</v>
      </c>
      <c r="C3" s="4"/>
      <c r="D3" s="4"/>
      <c r="E3" s="4"/>
      <c r="F3" s="4"/>
      <c r="G3" s="4"/>
      <c r="H3" s="4"/>
    </row>
    <row r="4" spans="1:9" ht="52.5" customHeight="1" thickBot="1" x14ac:dyDescent="0.4">
      <c r="A4" t="s">
        <v>17</v>
      </c>
      <c r="B4" s="23"/>
      <c r="C4" s="23"/>
      <c r="D4" s="313" t="s">
        <v>3</v>
      </c>
      <c r="E4" s="313"/>
      <c r="F4" s="314" t="s">
        <v>70</v>
      </c>
      <c r="G4" s="315"/>
      <c r="H4" s="316" t="s">
        <v>47</v>
      </c>
      <c r="I4" s="317"/>
    </row>
    <row r="5" spans="1:9" ht="21" customHeight="1" thickBot="1" x14ac:dyDescent="0.4">
      <c r="B5" s="25"/>
      <c r="C5" s="25"/>
      <c r="D5" s="86" t="s">
        <v>18</v>
      </c>
      <c r="E5" s="87" t="s">
        <v>19</v>
      </c>
      <c r="F5" s="56" t="s">
        <v>20</v>
      </c>
      <c r="G5" s="57" t="s">
        <v>71</v>
      </c>
      <c r="H5" s="50" t="s">
        <v>21</v>
      </c>
      <c r="I5" s="51" t="s">
        <v>22</v>
      </c>
    </row>
    <row r="6" spans="1:9" ht="32.15" customHeight="1" thickBot="1" x14ac:dyDescent="0.4">
      <c r="B6" s="24"/>
      <c r="C6" s="24"/>
      <c r="D6" s="318" t="s">
        <v>72</v>
      </c>
      <c r="E6" s="319"/>
      <c r="F6" s="320" t="s">
        <v>73</v>
      </c>
      <c r="G6" s="321"/>
      <c r="H6" s="322" t="s">
        <v>74</v>
      </c>
      <c r="I6" s="323"/>
    </row>
    <row r="7" spans="1:9" ht="29.5" thickBot="1" x14ac:dyDescent="0.4">
      <c r="B7" s="38" t="s">
        <v>23</v>
      </c>
      <c r="C7" s="41" t="s">
        <v>75</v>
      </c>
      <c r="D7" s="88" t="s">
        <v>76</v>
      </c>
      <c r="E7" s="89" t="s">
        <v>77</v>
      </c>
      <c r="F7" s="77" t="s">
        <v>76</v>
      </c>
      <c r="G7" s="78" t="s">
        <v>77</v>
      </c>
      <c r="H7" s="158" t="s">
        <v>76</v>
      </c>
      <c r="I7" s="159" t="s">
        <v>77</v>
      </c>
    </row>
    <row r="8" spans="1:9" ht="18" customHeight="1" x14ac:dyDescent="0.35">
      <c r="B8" s="306" t="s">
        <v>78</v>
      </c>
      <c r="C8" s="36" t="s">
        <v>4</v>
      </c>
      <c r="D8" s="102">
        <v>12</v>
      </c>
      <c r="E8" s="103">
        <v>212</v>
      </c>
      <c r="F8" s="185">
        <v>68.099000000000004</v>
      </c>
      <c r="G8" s="186">
        <v>624.16200000000003</v>
      </c>
      <c r="H8" s="102">
        <v>227.01455000000004</v>
      </c>
      <c r="I8" s="113">
        <v>3001.3750300000033</v>
      </c>
    </row>
    <row r="9" spans="1:9" ht="18" customHeight="1" x14ac:dyDescent="0.35">
      <c r="B9" s="307"/>
      <c r="C9" s="39" t="s">
        <v>5</v>
      </c>
      <c r="D9" s="104">
        <v>0</v>
      </c>
      <c r="E9" s="105">
        <v>356</v>
      </c>
      <c r="F9" s="187">
        <v>0</v>
      </c>
      <c r="G9" s="188">
        <v>50.4</v>
      </c>
      <c r="H9" s="114">
        <v>0</v>
      </c>
      <c r="I9" s="106">
        <v>151.63709999999941</v>
      </c>
    </row>
    <row r="10" spans="1:9" ht="18" customHeight="1" x14ac:dyDescent="0.35">
      <c r="B10" s="307"/>
      <c r="C10" s="42" t="s">
        <v>26</v>
      </c>
      <c r="D10" s="104">
        <v>0</v>
      </c>
      <c r="E10" s="105">
        <v>1235</v>
      </c>
      <c r="F10" s="189">
        <v>0</v>
      </c>
      <c r="G10" s="190">
        <v>119.99376999999998</v>
      </c>
      <c r="H10" s="104">
        <v>0</v>
      </c>
      <c r="I10" s="106">
        <v>4901.3120000000799</v>
      </c>
    </row>
    <row r="11" spans="1:9" ht="18" customHeight="1" x14ac:dyDescent="0.35">
      <c r="B11" s="307"/>
      <c r="C11" s="42" t="s">
        <v>79</v>
      </c>
      <c r="D11" s="104">
        <v>0</v>
      </c>
      <c r="E11" s="105">
        <v>0</v>
      </c>
      <c r="F11" s="187">
        <v>0</v>
      </c>
      <c r="G11" s="190">
        <v>0</v>
      </c>
      <c r="H11" s="114">
        <v>0</v>
      </c>
      <c r="I11" s="106">
        <v>0</v>
      </c>
    </row>
    <row r="12" spans="1:9" ht="18" customHeight="1" thickBot="1" x14ac:dyDescent="0.4">
      <c r="B12" s="301"/>
      <c r="C12" s="101" t="s">
        <v>28</v>
      </c>
      <c r="D12" s="107">
        <f>SUM(D8:D11)</f>
        <v>12</v>
      </c>
      <c r="E12" s="108">
        <f t="shared" ref="E12:I12" si="0">SUM(E8:E11)</f>
        <v>1803</v>
      </c>
      <c r="F12" s="191">
        <f t="shared" si="0"/>
        <v>68.099000000000004</v>
      </c>
      <c r="G12" s="192">
        <f t="shared" si="0"/>
        <v>794.55576999999994</v>
      </c>
      <c r="H12" s="144">
        <f t="shared" si="0"/>
        <v>227.01455000000004</v>
      </c>
      <c r="I12" s="162">
        <f t="shared" si="0"/>
        <v>8054.3241300000827</v>
      </c>
    </row>
    <row r="13" spans="1:9" ht="18" customHeight="1" x14ac:dyDescent="0.35">
      <c r="B13" s="306" t="s">
        <v>29</v>
      </c>
      <c r="C13" s="36" t="s">
        <v>80</v>
      </c>
      <c r="D13" s="102">
        <v>0</v>
      </c>
      <c r="E13" s="103">
        <v>8</v>
      </c>
      <c r="F13" s="185">
        <v>0</v>
      </c>
      <c r="G13" s="193">
        <v>105.24499999999999</v>
      </c>
      <c r="H13" s="102">
        <v>0</v>
      </c>
      <c r="I13" s="113">
        <v>181.69998999999999</v>
      </c>
    </row>
    <row r="14" spans="1:9" ht="18" customHeight="1" x14ac:dyDescent="0.35">
      <c r="B14" s="307"/>
      <c r="C14" s="34" t="s">
        <v>6</v>
      </c>
      <c r="D14" s="104">
        <v>0</v>
      </c>
      <c r="E14" s="105">
        <v>32</v>
      </c>
      <c r="F14" s="189">
        <v>0</v>
      </c>
      <c r="G14" s="190">
        <v>9.7761900000000033</v>
      </c>
      <c r="H14" s="104">
        <v>0</v>
      </c>
      <c r="I14" s="106">
        <v>139.53933999999998</v>
      </c>
    </row>
    <row r="15" spans="1:9" ht="15" thickBot="1" x14ac:dyDescent="0.4">
      <c r="B15" s="307"/>
      <c r="C15" s="35" t="s">
        <v>7</v>
      </c>
      <c r="D15" s="109">
        <v>43</v>
      </c>
      <c r="E15" s="110">
        <v>0</v>
      </c>
      <c r="F15" s="194">
        <v>208.01462000000006</v>
      </c>
      <c r="G15" s="195">
        <v>0</v>
      </c>
      <c r="H15" s="109">
        <v>457.83575000000019</v>
      </c>
      <c r="I15" s="162">
        <v>0</v>
      </c>
    </row>
    <row r="16" spans="1:9" ht="20.149999999999999" customHeight="1" x14ac:dyDescent="0.35">
      <c r="B16" s="46" t="s">
        <v>8</v>
      </c>
      <c r="C16" s="46" t="s">
        <v>8</v>
      </c>
      <c r="D16" s="102">
        <v>0</v>
      </c>
      <c r="E16" s="103">
        <v>159520</v>
      </c>
      <c r="F16" s="185">
        <v>0</v>
      </c>
      <c r="G16" s="186">
        <v>234.4965</v>
      </c>
      <c r="H16" s="102">
        <v>0</v>
      </c>
      <c r="I16" s="113">
        <v>3558.1</v>
      </c>
    </row>
    <row r="17" spans="2:9" ht="15" thickBot="1" x14ac:dyDescent="0.4">
      <c r="B17" s="40" t="s">
        <v>31</v>
      </c>
      <c r="C17" s="43"/>
      <c r="D17" s="90">
        <f>SUM(D12:D16)</f>
        <v>55</v>
      </c>
      <c r="E17" s="91">
        <f t="shared" ref="E17:I17" si="1">SUM(E12:E16)</f>
        <v>161363</v>
      </c>
      <c r="F17" s="196">
        <f t="shared" si="1"/>
        <v>276.11362000000008</v>
      </c>
      <c r="G17" s="197">
        <f t="shared" si="1"/>
        <v>1144.0734600000001</v>
      </c>
      <c r="H17" s="90">
        <f t="shared" si="1"/>
        <v>684.85030000000029</v>
      </c>
      <c r="I17" s="207">
        <f t="shared" si="1"/>
        <v>11933.663460000082</v>
      </c>
    </row>
    <row r="18" spans="2:9" ht="15" thickBot="1" x14ac:dyDescent="0.4">
      <c r="B18" s="16"/>
      <c r="C18" s="45"/>
      <c r="D18" s="111"/>
      <c r="E18" s="94"/>
      <c r="F18" s="198"/>
      <c r="G18" s="199"/>
      <c r="H18" s="111"/>
      <c r="I18" s="171"/>
    </row>
    <row r="19" spans="2:9" ht="18" customHeight="1" x14ac:dyDescent="0.35">
      <c r="B19" s="311" t="s">
        <v>2</v>
      </c>
      <c r="C19" s="71" t="s">
        <v>37</v>
      </c>
      <c r="D19" s="112">
        <v>0</v>
      </c>
      <c r="E19" s="113"/>
      <c r="F19" s="200">
        <v>0</v>
      </c>
      <c r="G19" s="186">
        <v>240.31</v>
      </c>
      <c r="H19" s="112">
        <v>0</v>
      </c>
      <c r="I19" s="113">
        <v>1301.8680099999999</v>
      </c>
    </row>
    <row r="20" spans="2:9" x14ac:dyDescent="0.35">
      <c r="B20" s="312"/>
      <c r="C20" s="70" t="s">
        <v>81</v>
      </c>
      <c r="D20" s="114">
        <v>0</v>
      </c>
      <c r="E20" s="106"/>
      <c r="F20" s="187">
        <v>0</v>
      </c>
      <c r="G20" s="190">
        <v>0</v>
      </c>
      <c r="H20" s="114">
        <v>0</v>
      </c>
      <c r="I20" s="106">
        <v>0</v>
      </c>
    </row>
    <row r="21" spans="2:9" x14ac:dyDescent="0.35">
      <c r="B21" s="7" t="s">
        <v>82</v>
      </c>
      <c r="C21" s="48"/>
      <c r="D21" s="115">
        <f t="shared" ref="D21:E21" si="2">SUM(D19:D20)</f>
        <v>0</v>
      </c>
      <c r="E21" s="116">
        <f t="shared" si="2"/>
        <v>0</v>
      </c>
      <c r="F21" s="201">
        <f t="shared" ref="F21:I21" si="3">SUM(F19:F20)</f>
        <v>0</v>
      </c>
      <c r="G21" s="202">
        <f t="shared" si="3"/>
        <v>240.31</v>
      </c>
      <c r="H21" s="115">
        <f t="shared" si="3"/>
        <v>0</v>
      </c>
      <c r="I21" s="208">
        <f t="shared" si="3"/>
        <v>1301.8680099999999</v>
      </c>
    </row>
    <row r="22" spans="2:9" x14ac:dyDescent="0.35">
      <c r="B22" s="9" t="s">
        <v>41</v>
      </c>
      <c r="C22" s="13"/>
      <c r="D22" s="117"/>
      <c r="E22" s="118"/>
      <c r="F22" s="203"/>
      <c r="G22" s="204"/>
      <c r="H22" s="117"/>
      <c r="I22" s="209"/>
    </row>
    <row r="23" spans="2:9" ht="15" thickBot="1" x14ac:dyDescent="0.4">
      <c r="B23" s="10" t="s">
        <v>42</v>
      </c>
      <c r="C23" s="15"/>
      <c r="D23" s="92">
        <v>0</v>
      </c>
      <c r="E23" s="92">
        <v>0</v>
      </c>
      <c r="F23" s="205">
        <v>0</v>
      </c>
      <c r="G23" s="205">
        <v>0</v>
      </c>
      <c r="H23" s="92">
        <v>0</v>
      </c>
      <c r="I23" s="92">
        <v>0</v>
      </c>
    </row>
    <row r="24" spans="2:9" ht="12" customHeight="1" x14ac:dyDescent="0.35">
      <c r="B24" s="16"/>
      <c r="C24" s="17"/>
      <c r="D24" s="93"/>
      <c r="E24" s="94"/>
      <c r="F24" s="206"/>
      <c r="G24" s="199"/>
      <c r="H24" s="93"/>
      <c r="I24" s="184"/>
    </row>
    <row r="25" spans="2:9" ht="18" customHeight="1" thickBot="1" x14ac:dyDescent="0.4">
      <c r="B25" s="10" t="s">
        <v>44</v>
      </c>
      <c r="C25" s="15"/>
      <c r="D25" s="92">
        <f>SUM(D17,D21,D23)</f>
        <v>55</v>
      </c>
      <c r="E25" s="92">
        <f t="shared" ref="E25:I25" si="4">SUM(E17,E21,E23)</f>
        <v>161363</v>
      </c>
      <c r="F25" s="205">
        <f t="shared" si="4"/>
        <v>276.11362000000008</v>
      </c>
      <c r="G25" s="197">
        <f t="shared" si="4"/>
        <v>1384.38346</v>
      </c>
      <c r="H25" s="92">
        <f t="shared" si="4"/>
        <v>684.85030000000029</v>
      </c>
      <c r="I25" s="210">
        <f t="shared" si="4"/>
        <v>13235.531470000082</v>
      </c>
    </row>
    <row r="26" spans="2:9" ht="18.75" customHeight="1" thickBot="1" x14ac:dyDescent="0.4">
      <c r="B26" s="18" t="s">
        <v>43</v>
      </c>
      <c r="C26" s="19"/>
      <c r="D26" s="95"/>
      <c r="E26" s="96"/>
      <c r="F26" s="80"/>
      <c r="G26" s="81"/>
      <c r="H26" s="79"/>
      <c r="I26" s="82"/>
    </row>
    <row r="27" spans="2:9" x14ac:dyDescent="0.35">
      <c r="B27" s="20" t="s">
        <v>83</v>
      </c>
      <c r="C27" s="11"/>
      <c r="D27" s="11"/>
      <c r="E27" s="11"/>
      <c r="F27" s="11"/>
      <c r="G27" s="11"/>
      <c r="H27" s="11"/>
      <c r="I27" s="11"/>
    </row>
  </sheetData>
  <mergeCells count="9">
    <mergeCell ref="B13:B15"/>
    <mergeCell ref="B19:B20"/>
    <mergeCell ref="D4:E4"/>
    <mergeCell ref="F4:G4"/>
    <mergeCell ref="H4:I4"/>
    <mergeCell ref="D6:E6"/>
    <mergeCell ref="F6:G6"/>
    <mergeCell ref="H6:I6"/>
    <mergeCell ref="B8:B11"/>
  </mergeCells>
  <pageMargins left="0.7" right="0.7" top="0.75" bottom="0.75" header="0.3" footer="0.3"/>
  <pageSetup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I21"/>
  <sheetViews>
    <sheetView zoomScaleNormal="100" zoomScaleSheetLayoutView="100" workbookViewId="0">
      <pane ySplit="7" topLeftCell="A8" activePane="bottomLeft" state="frozen"/>
      <selection activeCell="I12" sqref="I12"/>
      <selection pane="bottomLeft" activeCell="C29" sqref="C29"/>
    </sheetView>
  </sheetViews>
  <sheetFormatPr defaultColWidth="9.26953125" defaultRowHeight="14.5" x14ac:dyDescent="0.35"/>
  <cols>
    <col min="1" max="1" width="2.7265625" customWidth="1"/>
    <col min="2" max="2" width="22.1796875" customWidth="1"/>
    <col min="3" max="3" width="35" customWidth="1"/>
    <col min="4" max="8" width="13.54296875" customWidth="1"/>
    <col min="9" max="9" width="14.54296875" customWidth="1"/>
    <col min="10" max="10" width="1.7265625" customWidth="1"/>
  </cols>
  <sheetData>
    <row r="1" spans="1:9" ht="23.5" x14ac:dyDescent="0.55000000000000004">
      <c r="A1" s="1" t="s">
        <v>15</v>
      </c>
    </row>
    <row r="2" spans="1:9" ht="15.5" x14ac:dyDescent="0.35">
      <c r="B2" s="119" t="s">
        <v>84</v>
      </c>
    </row>
    <row r="3" spans="1:9" ht="19" thickBot="1" x14ac:dyDescent="0.5">
      <c r="A3" s="4"/>
      <c r="B3" s="4" t="e">
        <f>#REF!</f>
        <v>#REF!</v>
      </c>
      <c r="C3" s="4"/>
      <c r="D3" s="4"/>
      <c r="E3" s="4"/>
      <c r="F3" s="4"/>
      <c r="G3" s="4"/>
      <c r="H3" s="4"/>
    </row>
    <row r="4" spans="1:9" ht="32.15" customHeight="1" thickBot="1" x14ac:dyDescent="0.4">
      <c r="A4" t="s">
        <v>17</v>
      </c>
      <c r="B4" s="302"/>
      <c r="C4" s="23"/>
      <c r="D4" s="327" t="s">
        <v>3</v>
      </c>
      <c r="E4" s="305"/>
      <c r="F4" s="314" t="s">
        <v>70</v>
      </c>
      <c r="G4" s="315"/>
      <c r="H4" s="316" t="s">
        <v>47</v>
      </c>
      <c r="I4" s="317"/>
    </row>
    <row r="5" spans="1:9" ht="21" customHeight="1" thickBot="1" x14ac:dyDescent="0.4">
      <c r="B5" s="58"/>
      <c r="C5" s="25"/>
      <c r="D5" s="49" t="s">
        <v>18</v>
      </c>
      <c r="E5" s="51" t="s">
        <v>19</v>
      </c>
      <c r="F5" s="56" t="s">
        <v>20</v>
      </c>
      <c r="G5" s="57" t="s">
        <v>71</v>
      </c>
      <c r="H5" s="50" t="s">
        <v>21</v>
      </c>
      <c r="I5" s="51" t="s">
        <v>22</v>
      </c>
    </row>
    <row r="6" spans="1:9" ht="32.15" customHeight="1" thickBot="1" x14ac:dyDescent="0.4">
      <c r="B6" s="59"/>
      <c r="C6" s="24"/>
      <c r="D6" s="328" t="s">
        <v>72</v>
      </c>
      <c r="E6" s="329"/>
      <c r="F6" s="320" t="s">
        <v>73</v>
      </c>
      <c r="G6" s="321"/>
      <c r="H6" s="322" t="s">
        <v>74</v>
      </c>
      <c r="I6" s="323"/>
    </row>
    <row r="7" spans="1:9" ht="29.5" thickBot="1" x14ac:dyDescent="0.4">
      <c r="B7" s="290" t="s">
        <v>32</v>
      </c>
      <c r="C7" s="290" t="s">
        <v>33</v>
      </c>
      <c r="D7" s="291" t="s">
        <v>85</v>
      </c>
      <c r="E7" s="292" t="s">
        <v>86</v>
      </c>
      <c r="F7" s="291" t="s">
        <v>85</v>
      </c>
      <c r="G7" s="292" t="s">
        <v>86</v>
      </c>
      <c r="H7" s="291" t="s">
        <v>85</v>
      </c>
      <c r="I7" s="292" t="s">
        <v>86</v>
      </c>
    </row>
    <row r="8" spans="1:9" ht="18" customHeight="1" thickBot="1" x14ac:dyDescent="0.4">
      <c r="B8" s="293" t="s">
        <v>9</v>
      </c>
      <c r="C8" s="293" t="s">
        <v>10</v>
      </c>
      <c r="D8" s="294">
        <v>5</v>
      </c>
      <c r="E8" s="295" t="s">
        <v>0</v>
      </c>
      <c r="F8" s="296">
        <v>982.97743000000025</v>
      </c>
      <c r="G8" s="297" t="s">
        <v>0</v>
      </c>
      <c r="H8" s="298">
        <v>3604.6360699999991</v>
      </c>
      <c r="I8" s="299" t="s">
        <v>0</v>
      </c>
    </row>
    <row r="9" spans="1:9" ht="18" customHeight="1" x14ac:dyDescent="0.35">
      <c r="B9" s="324" t="s">
        <v>11</v>
      </c>
      <c r="C9" s="36" t="s">
        <v>12</v>
      </c>
      <c r="D9" s="121">
        <v>0</v>
      </c>
      <c r="E9" s="122">
        <v>2</v>
      </c>
      <c r="F9" s="213">
        <v>0</v>
      </c>
      <c r="G9" s="214">
        <v>24.150350000000003</v>
      </c>
      <c r="H9" s="137">
        <v>0</v>
      </c>
      <c r="I9" s="255">
        <v>851.27199999999993</v>
      </c>
    </row>
    <row r="10" spans="1:9" ht="18" customHeight="1" x14ac:dyDescent="0.35">
      <c r="B10" s="309"/>
      <c r="C10" s="35" t="s">
        <v>13</v>
      </c>
      <c r="D10" s="124">
        <v>0</v>
      </c>
      <c r="E10" s="125">
        <v>0</v>
      </c>
      <c r="F10" s="187">
        <v>0</v>
      </c>
      <c r="G10" s="190">
        <v>0</v>
      </c>
      <c r="H10" s="114">
        <v>0</v>
      </c>
      <c r="I10" s="209">
        <v>0</v>
      </c>
    </row>
    <row r="11" spans="1:9" ht="18" customHeight="1" thickBot="1" x14ac:dyDescent="0.4">
      <c r="B11" s="325"/>
      <c r="C11" s="60" t="s">
        <v>14</v>
      </c>
      <c r="D11" s="126">
        <v>0</v>
      </c>
      <c r="E11" s="83">
        <v>0</v>
      </c>
      <c r="F11" s="211">
        <v>0</v>
      </c>
      <c r="G11" s="212">
        <v>0</v>
      </c>
      <c r="H11" s="144">
        <v>0</v>
      </c>
      <c r="I11" s="253">
        <v>0</v>
      </c>
    </row>
    <row r="12" spans="1:9" ht="18" customHeight="1" thickBot="1" x14ac:dyDescent="0.4">
      <c r="B12" s="18" t="s">
        <v>35</v>
      </c>
      <c r="C12" s="52"/>
      <c r="D12" s="127">
        <f>SUM(D8:D11)</f>
        <v>5</v>
      </c>
      <c r="E12" s="127">
        <f t="shared" ref="E12:I12" si="0">SUM(E8:E11)</f>
        <v>2</v>
      </c>
      <c r="F12" s="196">
        <f t="shared" si="0"/>
        <v>982.97743000000025</v>
      </c>
      <c r="G12" s="215">
        <f t="shared" si="0"/>
        <v>24.150350000000003</v>
      </c>
      <c r="H12" s="150">
        <f t="shared" si="0"/>
        <v>3604.6360699999991</v>
      </c>
      <c r="I12" s="150">
        <f t="shared" si="0"/>
        <v>851.27199999999993</v>
      </c>
    </row>
    <row r="13" spans="1:9" s="11" customFormat="1" ht="21" customHeight="1" thickBot="1" x14ac:dyDescent="0.4">
      <c r="B13" s="47"/>
      <c r="C13" s="54"/>
      <c r="D13" s="128"/>
      <c r="E13" s="129"/>
      <c r="F13" s="216"/>
      <c r="G13" s="217"/>
      <c r="H13" s="151"/>
      <c r="I13" s="254"/>
    </row>
    <row r="14" spans="1:9" x14ac:dyDescent="0.35">
      <c r="B14" s="311" t="s">
        <v>2</v>
      </c>
      <c r="C14" s="66" t="s">
        <v>12</v>
      </c>
      <c r="D14" s="123">
        <v>0</v>
      </c>
      <c r="E14" s="122">
        <v>0</v>
      </c>
      <c r="F14" s="213">
        <v>0</v>
      </c>
      <c r="G14" s="214">
        <v>0</v>
      </c>
      <c r="H14" s="137">
        <v>0</v>
      </c>
      <c r="I14" s="255">
        <v>0</v>
      </c>
    </row>
    <row r="15" spans="1:9" ht="15" thickBot="1" x14ac:dyDescent="0.4">
      <c r="B15" s="326"/>
      <c r="C15" s="67" t="s">
        <v>14</v>
      </c>
      <c r="D15" s="120">
        <v>0</v>
      </c>
      <c r="E15" s="83">
        <v>0</v>
      </c>
      <c r="F15" s="211">
        <v>0</v>
      </c>
      <c r="G15" s="212">
        <v>0</v>
      </c>
      <c r="H15" s="144">
        <v>0</v>
      </c>
      <c r="I15" s="162">
        <v>0</v>
      </c>
    </row>
    <row r="16" spans="1:9" ht="15.75" customHeight="1" thickBot="1" x14ac:dyDescent="0.4">
      <c r="B16" s="6" t="s">
        <v>40</v>
      </c>
      <c r="C16" s="61"/>
      <c r="D16" s="130">
        <v>0</v>
      </c>
      <c r="E16" s="130">
        <v>0</v>
      </c>
      <c r="F16" s="196">
        <v>0</v>
      </c>
      <c r="G16" s="215">
        <v>0</v>
      </c>
      <c r="H16" s="256">
        <v>0</v>
      </c>
      <c r="I16" s="256">
        <v>0</v>
      </c>
    </row>
    <row r="17" spans="2:9" ht="15" thickBot="1" x14ac:dyDescent="0.4">
      <c r="B17" s="62" t="s">
        <v>41</v>
      </c>
      <c r="C17" s="63"/>
      <c r="D17" s="131"/>
      <c r="E17" s="132"/>
      <c r="F17" s="218"/>
      <c r="G17" s="219"/>
      <c r="H17" s="257"/>
      <c r="I17" s="258"/>
    </row>
    <row r="18" spans="2:9" ht="15" thickBot="1" x14ac:dyDescent="0.4">
      <c r="B18" s="18" t="s">
        <v>42</v>
      </c>
      <c r="C18" s="52"/>
      <c r="D18" s="133">
        <v>0</v>
      </c>
      <c r="E18" s="133">
        <v>0</v>
      </c>
      <c r="F18" s="196">
        <v>0</v>
      </c>
      <c r="G18" s="215">
        <v>0</v>
      </c>
      <c r="H18" s="259">
        <v>0</v>
      </c>
      <c r="I18" s="259">
        <v>0</v>
      </c>
    </row>
    <row r="19" spans="2:9" ht="15" thickBot="1" x14ac:dyDescent="0.4">
      <c r="B19" s="16"/>
      <c r="C19" s="53"/>
      <c r="D19" s="134"/>
      <c r="E19" s="135"/>
      <c r="F19" s="220"/>
      <c r="G19" s="221"/>
      <c r="H19" s="260"/>
      <c r="I19" s="261"/>
    </row>
    <row r="20" spans="2:9" ht="15" thickBot="1" x14ac:dyDescent="0.4">
      <c r="B20" s="10" t="s">
        <v>44</v>
      </c>
      <c r="C20" s="55"/>
      <c r="D20" s="136">
        <f>SUM(D12,D16)</f>
        <v>5</v>
      </c>
      <c r="E20" s="136">
        <f t="shared" ref="E20:I20" si="1">SUM(E12,E16)</f>
        <v>2</v>
      </c>
      <c r="F20" s="222">
        <f t="shared" si="1"/>
        <v>982.97743000000025</v>
      </c>
      <c r="G20" s="215">
        <f t="shared" si="1"/>
        <v>24.150350000000003</v>
      </c>
      <c r="H20" s="262">
        <f t="shared" si="1"/>
        <v>3604.6360699999991</v>
      </c>
      <c r="I20" s="262">
        <f t="shared" si="1"/>
        <v>851.27199999999993</v>
      </c>
    </row>
    <row r="21" spans="2:9" ht="15" customHeight="1" thickBot="1" x14ac:dyDescent="0.4">
      <c r="B21" s="18" t="s">
        <v>43</v>
      </c>
      <c r="C21" s="26"/>
      <c r="D21" s="27"/>
      <c r="E21" s="29"/>
      <c r="F21" s="251"/>
      <c r="G21" s="252"/>
      <c r="H21" s="27"/>
      <c r="I21" s="29"/>
    </row>
  </sheetData>
  <mergeCells count="8">
    <mergeCell ref="B9:B11"/>
    <mergeCell ref="B14:B15"/>
    <mergeCell ref="D4:E4"/>
    <mergeCell ref="F4:G4"/>
    <mergeCell ref="H4:I4"/>
    <mergeCell ref="D6:E6"/>
    <mergeCell ref="F6:G6"/>
    <mergeCell ref="H6:I6"/>
  </mergeCells>
  <pageMargins left="0.7" right="0.7" top="0.75" bottom="0.75" header="0.3" footer="0.3"/>
  <pageSetup scale="8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39"/>
  <sheetViews>
    <sheetView workbookViewId="0">
      <selection activeCell="A22" sqref="A22"/>
    </sheetView>
  </sheetViews>
  <sheetFormatPr defaultRowHeight="14.5" x14ac:dyDescent="0.35"/>
  <cols>
    <col min="1" max="1" width="51.81640625" bestFit="1" customWidth="1"/>
    <col min="3" max="3" width="7.453125" bestFit="1" customWidth="1"/>
  </cols>
  <sheetData>
    <row r="1" spans="1:1" x14ac:dyDescent="0.35">
      <c r="A1" s="223" t="s">
        <v>88</v>
      </c>
    </row>
    <row r="2" spans="1:1" x14ac:dyDescent="0.35">
      <c r="A2" s="13" t="s">
        <v>1</v>
      </c>
    </row>
    <row r="3" spans="1:1" x14ac:dyDescent="0.35">
      <c r="A3" s="13" t="s">
        <v>91</v>
      </c>
    </row>
    <row r="4" spans="1:1" x14ac:dyDescent="0.35">
      <c r="A4" s="13" t="s">
        <v>2</v>
      </c>
    </row>
    <row r="5" spans="1:1" x14ac:dyDescent="0.35">
      <c r="A5" s="13" t="s">
        <v>92</v>
      </c>
    </row>
    <row r="7" spans="1:1" x14ac:dyDescent="0.35">
      <c r="A7" s="223" t="s">
        <v>89</v>
      </c>
    </row>
    <row r="8" spans="1:1" x14ac:dyDescent="0.35">
      <c r="A8" s="13" t="s">
        <v>78</v>
      </c>
    </row>
    <row r="9" spans="1:1" x14ac:dyDescent="0.35">
      <c r="A9" s="13" t="s">
        <v>10</v>
      </c>
    </row>
    <row r="10" spans="1:1" x14ac:dyDescent="0.35">
      <c r="A10" s="13" t="s">
        <v>2</v>
      </c>
    </row>
    <row r="12" spans="1:1" x14ac:dyDescent="0.35">
      <c r="A12" s="223" t="s">
        <v>33</v>
      </c>
    </row>
    <row r="13" spans="1:1" x14ac:dyDescent="0.35">
      <c r="A13" s="13" t="s">
        <v>37</v>
      </c>
    </row>
    <row r="14" spans="1:1" x14ac:dyDescent="0.35">
      <c r="A14" s="13" t="s">
        <v>12</v>
      </c>
    </row>
    <row r="15" spans="1:1" x14ac:dyDescent="0.35">
      <c r="A15" s="13" t="s">
        <v>10</v>
      </c>
    </row>
    <row r="17" spans="1:1" x14ac:dyDescent="0.35">
      <c r="A17" s="223" t="s">
        <v>93</v>
      </c>
    </row>
    <row r="18" spans="1:1" x14ac:dyDescent="0.35">
      <c r="A18" s="224" t="s">
        <v>94</v>
      </c>
    </row>
    <row r="19" spans="1:1" x14ac:dyDescent="0.35">
      <c r="A19" s="224" t="s">
        <v>90</v>
      </c>
    </row>
    <row r="20" spans="1:1" x14ac:dyDescent="0.35">
      <c r="A20" s="224" t="s">
        <v>95</v>
      </c>
    </row>
    <row r="21" spans="1:1" x14ac:dyDescent="0.35">
      <c r="A21" s="224" t="s">
        <v>96</v>
      </c>
    </row>
    <row r="22" spans="1:1" x14ac:dyDescent="0.35">
      <c r="A22" s="224" t="s">
        <v>97</v>
      </c>
    </row>
    <row r="23" spans="1:1" x14ac:dyDescent="0.35">
      <c r="A23" s="224" t="s">
        <v>98</v>
      </c>
    </row>
    <row r="24" spans="1:1" x14ac:dyDescent="0.35">
      <c r="A24" s="224" t="s">
        <v>99</v>
      </c>
    </row>
    <row r="27" spans="1:1" x14ac:dyDescent="0.35">
      <c r="A27" s="225" t="s">
        <v>100</v>
      </c>
    </row>
    <row r="28" spans="1:1" x14ac:dyDescent="0.35">
      <c r="A28" s="226" t="s">
        <v>101</v>
      </c>
    </row>
    <row r="29" spans="1:1" x14ac:dyDescent="0.35">
      <c r="A29" s="226" t="s">
        <v>102</v>
      </c>
    </row>
    <row r="30" spans="1:1" x14ac:dyDescent="0.35">
      <c r="A30" s="226" t="s">
        <v>103</v>
      </c>
    </row>
    <row r="31" spans="1:1" x14ac:dyDescent="0.35">
      <c r="A31" s="226" t="s">
        <v>104</v>
      </c>
    </row>
    <row r="32" spans="1:1" x14ac:dyDescent="0.35">
      <c r="A32" s="226" t="s">
        <v>105</v>
      </c>
    </row>
    <row r="33" spans="1:1" x14ac:dyDescent="0.35">
      <c r="A33" s="226" t="s">
        <v>87</v>
      </c>
    </row>
    <row r="34" spans="1:1" x14ac:dyDescent="0.35">
      <c r="A34" s="226" t="s">
        <v>106</v>
      </c>
    </row>
    <row r="35" spans="1:1" x14ac:dyDescent="0.35">
      <c r="A35" s="226" t="s">
        <v>107</v>
      </c>
    </row>
    <row r="36" spans="1:1" x14ac:dyDescent="0.35">
      <c r="A36" s="226" t="s">
        <v>108</v>
      </c>
    </row>
    <row r="37" spans="1:1" x14ac:dyDescent="0.35">
      <c r="A37" s="226" t="s">
        <v>109</v>
      </c>
    </row>
    <row r="38" spans="1:1" x14ac:dyDescent="0.35">
      <c r="A38" s="226" t="s">
        <v>110</v>
      </c>
    </row>
    <row r="39" spans="1:1" x14ac:dyDescent="0.35">
      <c r="A39" s="226" t="s">
        <v>111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9c968e2-ee87-41b9-8fa8-4cd604c6e88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44E40FD4B6E44E8C95B60B306FD587" ma:contentTypeVersion="12" ma:contentTypeDescription="Create a new document." ma:contentTypeScope="" ma:versionID="dbe167890e28e475e10f9a0447edb263">
  <xsd:schema xmlns:xsd="http://www.w3.org/2001/XMLSchema" xmlns:xs="http://www.w3.org/2001/XMLSchema" xmlns:p="http://schemas.microsoft.com/office/2006/metadata/properties" xmlns:ns3="39c968e2-ee87-41b9-8fa8-4cd604c6e882" xmlns:ns4="ba291332-5843-45d8-bfc3-9844fb3e26da" targetNamespace="http://schemas.microsoft.com/office/2006/metadata/properties" ma:root="true" ma:fieldsID="d2eae74477e8b87f83abd83d5349897d" ns3:_="" ns4:_="">
    <xsd:import namespace="39c968e2-ee87-41b9-8fa8-4cd604c6e882"/>
    <xsd:import namespace="ba291332-5843-45d8-bfc3-9844fb3e26d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c968e2-ee87-41b9-8fa8-4cd604c6e8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9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291332-5843-45d8-bfc3-9844fb3e26d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D6747A1-12BF-4046-909E-B94B95B669EF}">
  <ds:schemaRefs>
    <ds:schemaRef ds:uri="ba291332-5843-45d8-bfc3-9844fb3e26da"/>
    <ds:schemaRef ds:uri="http://schemas.microsoft.com/office/infopath/2007/PartnerControls"/>
    <ds:schemaRef ds:uri="39c968e2-ee87-41b9-8fa8-4cd604c6e882"/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D3C1C89C-762F-44E2-A7B3-C59E51A8426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EE72F5B-75DD-458F-865D-B5C008BC7C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c968e2-ee87-41b9-8fa8-4cd604c6e882"/>
    <ds:schemaRef ds:uri="ba291332-5843-45d8-bfc3-9844fb3e26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Qtr NG Master</vt:lpstr>
      <vt:lpstr>Qtr LMI</vt:lpstr>
      <vt:lpstr>Qtr Business Class</vt:lpstr>
      <vt:lpstr>Lookup_Sheet</vt:lpstr>
      <vt:lpstr>'Qtr Business Class'!Print_Area</vt:lpstr>
      <vt:lpstr>'Qtr LMI'!Print_Area</vt:lpstr>
      <vt:lpstr>'Qtr NG Master'!Print_Area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Klink, Troy J</dc:creator>
  <cp:keywords/>
  <dc:description/>
  <cp:lastModifiedBy>Trautman, Alexis</cp:lastModifiedBy>
  <cp:revision/>
  <dcterms:created xsi:type="dcterms:W3CDTF">2021-03-17T19:24:16Z</dcterms:created>
  <dcterms:modified xsi:type="dcterms:W3CDTF">2024-01-30T14:30:56Z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0x0101001344E40FD4B6E44E8C95B60B306FD587</vt:lpwstr>
  </property>
  <property fmtid="{D5CDD505-2E9C-101B-9397-08002B2CF9AE}" pid="3" name="MediaServiceImageTags">
    <vt:lpwstr/>
  </property>
</Properties>
</file>